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I - II OPĆI DIO" sheetId="2" r:id="rId1"/>
    <sheet name="III - POSEBNI DIO" sheetId="1" r:id="rId2"/>
    <sheet name="RAZVOJNI" sheetId="3" r:id="rId3"/>
    <sheet name="FUNKCIJSKA KL." sheetId="4" r:id="rId4"/>
  </sheets>
  <calcPr calcId="145621"/>
</workbook>
</file>

<file path=xl/calcChain.xml><?xml version="1.0" encoding="utf-8"?>
<calcChain xmlns="http://schemas.openxmlformats.org/spreadsheetml/2006/main">
  <c r="K39" i="3" l="1"/>
  <c r="J39" i="3"/>
  <c r="I39" i="3"/>
  <c r="I14" i="3"/>
  <c r="D37" i="4"/>
  <c r="D35" i="4"/>
  <c r="I12" i="4"/>
  <c r="D18" i="4"/>
  <c r="D12" i="4"/>
  <c r="D8" i="4"/>
  <c r="E318" i="1" l="1"/>
  <c r="L314" i="1"/>
  <c r="L311" i="1"/>
  <c r="L313" i="1"/>
  <c r="L312" i="1"/>
  <c r="L316" i="1"/>
  <c r="J68" i="2"/>
  <c r="L317" i="1"/>
  <c r="J91" i="2"/>
  <c r="I91" i="2"/>
  <c r="L254" i="1"/>
  <c r="L252" i="1" s="1"/>
  <c r="L282" i="1"/>
  <c r="L279" i="1" s="1"/>
  <c r="K282" i="1"/>
  <c r="K279" i="1" s="1"/>
  <c r="L86" i="1"/>
  <c r="K86" i="1"/>
  <c r="L54" i="1"/>
  <c r="K54" i="1"/>
  <c r="K108" i="2"/>
  <c r="K113" i="2"/>
  <c r="K115" i="2" s="1"/>
  <c r="K112" i="2"/>
  <c r="K111" i="2"/>
  <c r="K110" i="2"/>
  <c r="K109" i="2"/>
  <c r="K107" i="2"/>
  <c r="L318" i="1" l="1"/>
  <c r="H21" i="2"/>
  <c r="L297" i="1"/>
  <c r="L300" i="1"/>
  <c r="L295" i="1"/>
  <c r="L294" i="1" s="1"/>
  <c r="L288" i="1"/>
  <c r="L285" i="1"/>
  <c r="L277" i="1"/>
  <c r="L276" i="1" s="1"/>
  <c r="L272" i="1" s="1"/>
  <c r="L269" i="1"/>
  <c r="L267" i="1" s="1"/>
  <c r="L262" i="1"/>
  <c r="L261" i="1" s="1"/>
  <c r="L258" i="1" s="1"/>
  <c r="L243" i="1"/>
  <c r="L242" i="1"/>
  <c r="L238" i="1"/>
  <c r="L229" i="1"/>
  <c r="L227" i="1" s="1"/>
  <c r="L223" i="1"/>
  <c r="L220" i="1" s="1"/>
  <c r="L217" i="1"/>
  <c r="L214" i="1" s="1"/>
  <c r="L208" i="1"/>
  <c r="L205" i="1" s="1"/>
  <c r="L201" i="1"/>
  <c r="L199" i="1" s="1"/>
  <c r="L195" i="1"/>
  <c r="L192" i="1" s="1"/>
  <c r="L188" i="1"/>
  <c r="L184" i="1" s="1"/>
  <c r="L177" i="1"/>
  <c r="L170" i="1"/>
  <c r="L167" i="1" s="1"/>
  <c r="L163" i="1"/>
  <c r="L160" i="1" s="1"/>
  <c r="L153" i="1"/>
  <c r="L151" i="1" s="1"/>
  <c r="L136" i="1"/>
  <c r="L133" i="1" s="1"/>
  <c r="L130" i="1"/>
  <c r="L128" i="1" s="1"/>
  <c r="L124" i="1"/>
  <c r="L122" i="1" s="1"/>
  <c r="L97" i="1"/>
  <c r="L83" i="1"/>
  <c r="L82" i="1" s="1"/>
  <c r="L80" i="1" s="1"/>
  <c r="L78" i="1"/>
  <c r="L77" i="1" s="1"/>
  <c r="L74" i="1" s="1"/>
  <c r="L69" i="1"/>
  <c r="L67" i="1" s="1"/>
  <c r="L36" i="1"/>
  <c r="L35" i="1" s="1"/>
  <c r="L33" i="1" s="1"/>
  <c r="L29" i="1"/>
  <c r="L27" i="1" s="1"/>
  <c r="L19" i="1"/>
  <c r="L16" i="1" s="1"/>
  <c r="K300" i="1"/>
  <c r="K295" i="1"/>
  <c r="K294" i="1" s="1"/>
  <c r="K288" i="1"/>
  <c r="K285" i="1"/>
  <c r="K277" i="1"/>
  <c r="K276" i="1" s="1"/>
  <c r="K272" i="1" s="1"/>
  <c r="K269" i="1"/>
  <c r="K267" i="1" s="1"/>
  <c r="K262" i="1"/>
  <c r="K261" i="1" s="1"/>
  <c r="K258" i="1" s="1"/>
  <c r="K243" i="1"/>
  <c r="K242" i="1" s="1"/>
  <c r="K238" i="1" s="1"/>
  <c r="K229" i="1"/>
  <c r="K227" i="1" s="1"/>
  <c r="K223" i="1"/>
  <c r="K220" i="1" s="1"/>
  <c r="K217" i="1"/>
  <c r="K214" i="1" s="1"/>
  <c r="K208" i="1"/>
  <c r="K205" i="1" s="1"/>
  <c r="K201" i="1"/>
  <c r="K199" i="1" s="1"/>
  <c r="K195" i="1"/>
  <c r="K192" i="1" s="1"/>
  <c r="K188" i="1"/>
  <c r="K184" i="1" s="1"/>
  <c r="K177" i="1"/>
  <c r="K170" i="1"/>
  <c r="K167" i="1" s="1"/>
  <c r="K163" i="1"/>
  <c r="K160" i="1" s="1"/>
  <c r="K144" i="1"/>
  <c r="K141" i="1" s="1"/>
  <c r="K136" i="1"/>
  <c r="K133" i="1" s="1"/>
  <c r="K130" i="1"/>
  <c r="K128" i="1" s="1"/>
  <c r="K124" i="1"/>
  <c r="K122" i="1" s="1"/>
  <c r="K97" i="1"/>
  <c r="K96" i="1" s="1"/>
  <c r="K94" i="1" s="1"/>
  <c r="K83" i="1"/>
  <c r="K82" i="1" s="1"/>
  <c r="K80" i="1" s="1"/>
  <c r="K78" i="1"/>
  <c r="K77" i="1" s="1"/>
  <c r="K74" i="1" s="1"/>
  <c r="K69" i="1"/>
  <c r="K67" i="1" s="1"/>
  <c r="K36" i="1"/>
  <c r="K35" i="1" s="1"/>
  <c r="K33" i="1" s="1"/>
  <c r="K29" i="1"/>
  <c r="K27" i="1" s="1"/>
  <c r="K19" i="1"/>
  <c r="K16" i="1" s="1"/>
  <c r="J70" i="1"/>
  <c r="J164" i="1"/>
  <c r="J163" i="1" s="1"/>
  <c r="J160" i="1" s="1"/>
  <c r="J78" i="1"/>
  <c r="J77" i="1" s="1"/>
  <c r="J74" i="1" s="1"/>
  <c r="K15" i="1" l="1"/>
  <c r="K13" i="1" s="1"/>
  <c r="K11" i="1" s="1"/>
  <c r="K213" i="1"/>
  <c r="L213" i="1"/>
  <c r="K291" i="1"/>
  <c r="L96" i="1"/>
  <c r="L94" i="1" s="1"/>
  <c r="L144" i="1"/>
  <c r="L141" i="1" s="1"/>
  <c r="L176" i="1"/>
  <c r="L51" i="1"/>
  <c r="L50" i="1" s="1"/>
  <c r="L48" i="1" s="1"/>
  <c r="K153" i="1"/>
  <c r="K151" i="1" s="1"/>
  <c r="K91" i="1" s="1"/>
  <c r="L291" i="1"/>
  <c r="L266" i="1" s="1"/>
  <c r="L264" i="1" s="1"/>
  <c r="L15" i="1"/>
  <c r="L13" i="1" s="1"/>
  <c r="L11" i="1" s="1"/>
  <c r="K266" i="1"/>
  <c r="K264" i="1" s="1"/>
  <c r="K176" i="1"/>
  <c r="K297" i="1"/>
  <c r="J156" i="1"/>
  <c r="J301" i="1"/>
  <c r="J300" i="1" s="1"/>
  <c r="J295" i="1"/>
  <c r="J291" i="1" s="1"/>
  <c r="J181" i="1"/>
  <c r="J177" i="1" s="1"/>
  <c r="J189" i="1"/>
  <c r="J188" i="1" s="1"/>
  <c r="J184" i="1" s="1"/>
  <c r="J196" i="1"/>
  <c r="J195" i="1" s="1"/>
  <c r="J192" i="1" s="1"/>
  <c r="J202" i="1"/>
  <c r="J201" i="1" s="1"/>
  <c r="J199" i="1" s="1"/>
  <c r="J209" i="1"/>
  <c r="J208" i="1" s="1"/>
  <c r="J205" i="1" s="1"/>
  <c r="J270" i="1"/>
  <c r="J269" i="1" s="1"/>
  <c r="J267" i="1" s="1"/>
  <c r="J230" i="1"/>
  <c r="J229" i="1" s="1"/>
  <c r="J227" i="1" s="1"/>
  <c r="J224" i="1"/>
  <c r="J223" i="1" s="1"/>
  <c r="J220" i="1" s="1"/>
  <c r="J218" i="1"/>
  <c r="J217" i="1" s="1"/>
  <c r="J214" i="1" s="1"/>
  <c r="J243" i="1"/>
  <c r="J242" i="1" s="1"/>
  <c r="J238" i="1" s="1"/>
  <c r="J262" i="1"/>
  <c r="J261" i="1" s="1"/>
  <c r="J258" i="1" s="1"/>
  <c r="J277" i="1"/>
  <c r="J276" i="1" s="1"/>
  <c r="J272" i="1" s="1"/>
  <c r="J289" i="1"/>
  <c r="J285" i="1" s="1"/>
  <c r="J279" i="1"/>
  <c r="J282" i="1"/>
  <c r="J283" i="1"/>
  <c r="L91" i="1" l="1"/>
  <c r="L174" i="1"/>
  <c r="L46" i="1" s="1"/>
  <c r="J266" i="1"/>
  <c r="J264" i="1" s="1"/>
  <c r="J213" i="1"/>
  <c r="L93" i="1"/>
  <c r="K93" i="1"/>
  <c r="K174" i="1"/>
  <c r="J297" i="1"/>
  <c r="J176" i="1"/>
  <c r="J174" i="1" s="1"/>
  <c r="J294" i="1"/>
  <c r="J288" i="1"/>
  <c r="J154" i="1"/>
  <c r="J158" i="1"/>
  <c r="J171" i="1"/>
  <c r="J170" i="1" s="1"/>
  <c r="J167" i="1" s="1"/>
  <c r="J147" i="1"/>
  <c r="J149" i="1"/>
  <c r="J97" i="1"/>
  <c r="J101" i="1"/>
  <c r="J137" i="1"/>
  <c r="J136" i="1" s="1"/>
  <c r="J133" i="1" s="1"/>
  <c r="J131" i="1"/>
  <c r="J130" i="1" s="1"/>
  <c r="J128" i="1" s="1"/>
  <c r="J125" i="1"/>
  <c r="J124" i="1" s="1"/>
  <c r="J122" i="1" s="1"/>
  <c r="J87" i="1"/>
  <c r="J69" i="1"/>
  <c r="J67" i="1" s="1"/>
  <c r="J55" i="1"/>
  <c r="J59" i="1"/>
  <c r="J65" i="1"/>
  <c r="J39" i="1"/>
  <c r="J36" i="1" s="1"/>
  <c r="J35" i="1" s="1"/>
  <c r="J33" i="1" s="1"/>
  <c r="J30" i="1"/>
  <c r="J29" i="1" s="1"/>
  <c r="J27" i="1" s="1"/>
  <c r="J20" i="1"/>
  <c r="J23" i="1"/>
  <c r="J102" i="2"/>
  <c r="J64" i="2"/>
  <c r="J63" i="2" s="1"/>
  <c r="J61" i="2"/>
  <c r="J59" i="2"/>
  <c r="J58" i="2"/>
  <c r="J55" i="2"/>
  <c r="J51" i="2"/>
  <c r="J47" i="2"/>
  <c r="J43" i="2"/>
  <c r="J39" i="2"/>
  <c r="J34" i="2"/>
  <c r="I102" i="2"/>
  <c r="I68" i="2"/>
  <c r="I64" i="2"/>
  <c r="I63" i="2" s="1"/>
  <c r="I61" i="2"/>
  <c r="I59" i="2"/>
  <c r="I58" i="2"/>
  <c r="I55" i="2"/>
  <c r="I51" i="2"/>
  <c r="I47" i="2"/>
  <c r="I43" i="2"/>
  <c r="I39" i="2"/>
  <c r="I34" i="2"/>
  <c r="H92" i="2"/>
  <c r="H94" i="2"/>
  <c r="H99" i="2"/>
  <c r="H102" i="2"/>
  <c r="H101" i="2" s="1"/>
  <c r="H88" i="2"/>
  <c r="H86" i="2"/>
  <c r="H84" i="2"/>
  <c r="H82" i="2"/>
  <c r="H79" i="2"/>
  <c r="H73" i="2"/>
  <c r="H68" i="2" s="1"/>
  <c r="H69" i="2"/>
  <c r="H63" i="2"/>
  <c r="H61" i="2"/>
  <c r="H58" i="2"/>
  <c r="H59" i="2"/>
  <c r="H55" i="2"/>
  <c r="H51" i="2"/>
  <c r="H47" i="2"/>
  <c r="H33" i="2" s="1"/>
  <c r="H32" i="2" s="1"/>
  <c r="H43" i="2"/>
  <c r="H39" i="2"/>
  <c r="H34" i="2"/>
  <c r="J83" i="1" l="1"/>
  <c r="J82" i="1" s="1"/>
  <c r="J80" i="1" s="1"/>
  <c r="J86" i="1"/>
  <c r="L10" i="1"/>
  <c r="L305" i="1"/>
  <c r="I33" i="2"/>
  <c r="I32" i="2" s="1"/>
  <c r="H91" i="2"/>
  <c r="H67" i="2" s="1"/>
  <c r="J153" i="1"/>
  <c r="J151" i="1" s="1"/>
  <c r="J144" i="1"/>
  <c r="J141" i="1" s="1"/>
  <c r="J54" i="1"/>
  <c r="J51" i="1" s="1"/>
  <c r="J50" i="1" s="1"/>
  <c r="J48" i="1" s="1"/>
  <c r="J96" i="1"/>
  <c r="J94" i="1" s="1"/>
  <c r="J19" i="1"/>
  <c r="J16" i="1" s="1"/>
  <c r="J15" i="1" s="1"/>
  <c r="J13" i="1" s="1"/>
  <c r="J11" i="1" s="1"/>
  <c r="J33" i="2"/>
  <c r="J32" i="2" s="1"/>
  <c r="J67" i="2"/>
  <c r="I67" i="2"/>
  <c r="J93" i="1" l="1"/>
  <c r="J91" i="1"/>
  <c r="J46" i="1" s="1"/>
  <c r="J305" i="1" l="1"/>
  <c r="J10" i="1"/>
  <c r="K51" i="1"/>
  <c r="K50" i="1" s="1"/>
  <c r="K48" i="1" s="1"/>
  <c r="K46" i="1" s="1"/>
  <c r="K305" i="1" l="1"/>
  <c r="K10" i="1"/>
</calcChain>
</file>

<file path=xl/sharedStrings.xml><?xml version="1.0" encoding="utf-8"?>
<sst xmlns="http://schemas.openxmlformats.org/spreadsheetml/2006/main" count="772" uniqueCount="380">
  <si>
    <t>OPĆINA ORLE - PRORAČUN ZA 2019. GODINU I PROJEKCIJE ZA 2020. I 2021. GODINU</t>
  </si>
  <si>
    <t>III POSEBNI DIO</t>
  </si>
  <si>
    <t>Razdjel</t>
  </si>
  <si>
    <t>Glava</t>
  </si>
  <si>
    <t>Aktivnost</t>
  </si>
  <si>
    <t>Projekt</t>
  </si>
  <si>
    <t>Izvor</t>
  </si>
  <si>
    <t>Funkcija</t>
  </si>
  <si>
    <t>Račun</t>
  </si>
  <si>
    <t>NAZIV</t>
  </si>
  <si>
    <t>PLAN</t>
  </si>
  <si>
    <t>PROJEKCIJA</t>
  </si>
  <si>
    <t xml:space="preserve">PROJEKCIJA </t>
  </si>
  <si>
    <t>OPĆINSKA TIJELA</t>
  </si>
  <si>
    <t>Program</t>
  </si>
  <si>
    <t>A100001</t>
  </si>
  <si>
    <t>oo1</t>
  </si>
  <si>
    <t>o1</t>
  </si>
  <si>
    <t>Redovna djelatnost općinskih tijela</t>
  </si>
  <si>
    <t>o111</t>
  </si>
  <si>
    <t>Izvršna i zakonodavna tijela</t>
  </si>
  <si>
    <t>OPĆI PRIHODI I PRIMICI</t>
  </si>
  <si>
    <t>Rashodi poslovanja</t>
  </si>
  <si>
    <t>Rashodi za zaposlene</t>
  </si>
  <si>
    <t>Plaće</t>
  </si>
  <si>
    <t>Doprinosi na plaće</t>
  </si>
  <si>
    <t>Materijalni rashodi</t>
  </si>
  <si>
    <t>Rashodi za usluge</t>
  </si>
  <si>
    <t>Ostali nespomenuti rashodi poslovanja</t>
  </si>
  <si>
    <t>Naknade troškova zaposlenima</t>
  </si>
  <si>
    <t>A100002</t>
  </si>
  <si>
    <t>Djelatnost političkih stranaka Opć. vijeća</t>
  </si>
  <si>
    <t>Ostali rashodi</t>
  </si>
  <si>
    <t>Tekuće donacije</t>
  </si>
  <si>
    <t>o2</t>
  </si>
  <si>
    <t>Predstavnčka i izvršna tijela</t>
  </si>
  <si>
    <t>Mjesni odbori</t>
  </si>
  <si>
    <t>Djelatnost mjesnih odbora</t>
  </si>
  <si>
    <t>O1</t>
  </si>
  <si>
    <t>A100101</t>
  </si>
  <si>
    <t>Rashodi za materijal i energiju</t>
  </si>
  <si>
    <t>Postrojenja i oprema</t>
  </si>
  <si>
    <t>Rashodi za nabavu proizv. dugotr. imovine</t>
  </si>
  <si>
    <t>oo2</t>
  </si>
  <si>
    <t>JEDINSTVENI UPRAVNI ODJEL</t>
  </si>
  <si>
    <t>OO2</t>
  </si>
  <si>
    <t>Služba za javnu upravu</t>
  </si>
  <si>
    <t>Javna uprava i administacija</t>
  </si>
  <si>
    <t>o112</t>
  </si>
  <si>
    <t>A100201</t>
  </si>
  <si>
    <t>Izvršna uprava i administracija odjela</t>
  </si>
  <si>
    <t>POMOĆI</t>
  </si>
  <si>
    <t>Naknade osobama izvan radnog odnosa</t>
  </si>
  <si>
    <t>Financijski rashodi</t>
  </si>
  <si>
    <t>Ostali financijski rashodi</t>
  </si>
  <si>
    <t>K100201</t>
  </si>
  <si>
    <t>Opremanje upravnog odjela</t>
  </si>
  <si>
    <t>Javni red i sigurnost</t>
  </si>
  <si>
    <t>Rashodi za nabavu nefinancijske imovine</t>
  </si>
  <si>
    <t>Prijevozna sredstva</t>
  </si>
  <si>
    <t>Nematerijalna proizvedena imovina</t>
  </si>
  <si>
    <t>A100301</t>
  </si>
  <si>
    <t>o320</t>
  </si>
  <si>
    <t>Protupožarna i civilna zaštita</t>
  </si>
  <si>
    <t>o3</t>
  </si>
  <si>
    <t>Društvene djelatnosti</t>
  </si>
  <si>
    <t>Program društvenih djelatnosti</t>
  </si>
  <si>
    <t>A100401</t>
  </si>
  <si>
    <t>o820</t>
  </si>
  <si>
    <t>Program potreba u kulturi</t>
  </si>
  <si>
    <t>A100402</t>
  </si>
  <si>
    <t>Održavanje domova</t>
  </si>
  <si>
    <t>K100401</t>
  </si>
  <si>
    <t>Uređenje Društvenog doma Veleševec</t>
  </si>
  <si>
    <t>Pomoći</t>
  </si>
  <si>
    <t>Građevinski objekti - dom kulture Veleševec</t>
  </si>
  <si>
    <t>K100402</t>
  </si>
  <si>
    <t>Uređenje društvenih domova</t>
  </si>
  <si>
    <t>PRHODI ZA POSEBNE NAMJENE</t>
  </si>
  <si>
    <t>O840</t>
  </si>
  <si>
    <t>Vjerske ustanove</t>
  </si>
  <si>
    <t>A100403</t>
  </si>
  <si>
    <t xml:space="preserve">Rashodi za nabavu nep.dugotr.imovine </t>
  </si>
  <si>
    <t>o620</t>
  </si>
  <si>
    <t>Redovno funkcioniranje mjesnih odbora</t>
  </si>
  <si>
    <t>A100404</t>
  </si>
  <si>
    <t>o810</t>
  </si>
  <si>
    <t>Program sportskih aktivnosti</t>
  </si>
  <si>
    <t>O810</t>
  </si>
  <si>
    <t>A100405</t>
  </si>
  <si>
    <t>K100403</t>
  </si>
  <si>
    <t>Program socijalne skrbi</t>
  </si>
  <si>
    <t xml:space="preserve">Rashodi za nabavu proiz. dugotr.imovine </t>
  </si>
  <si>
    <t>Građevinski objekti - ŠRC</t>
  </si>
  <si>
    <t>Dodatna ulaganja na građevinskim objektima</t>
  </si>
  <si>
    <t>Naknade građanima i kućanstvima</t>
  </si>
  <si>
    <t>Ostale naknade građanima i kuć. iz proračuna</t>
  </si>
  <si>
    <t xml:space="preserve">Tekuće donacije </t>
  </si>
  <si>
    <t>A100406</t>
  </si>
  <si>
    <t>o912</t>
  </si>
  <si>
    <t>Školstvo i predškolski odgoj</t>
  </si>
  <si>
    <t>O860</t>
  </si>
  <si>
    <t>DONACIJE</t>
  </si>
  <si>
    <t>Komunalne djelatnosti</t>
  </si>
  <si>
    <t>o4</t>
  </si>
  <si>
    <t>o640</t>
  </si>
  <si>
    <t>Ulična rasvjeta</t>
  </si>
  <si>
    <t>A100407</t>
  </si>
  <si>
    <t>PRIHODI ZA POSEBNE NAMJENE</t>
  </si>
  <si>
    <t>O451</t>
  </si>
  <si>
    <t>Održavanje nerazvrstanih cesta</t>
  </si>
  <si>
    <t>O660</t>
  </si>
  <si>
    <t>Održavanje javnih površina</t>
  </si>
  <si>
    <t>Održavanje groblja</t>
  </si>
  <si>
    <t>Program održavanja komunalne infrastrukture</t>
  </si>
  <si>
    <t xml:space="preserve">Rashodi za usluge </t>
  </si>
  <si>
    <t>Pomoći dane u inoz. i unutar općeg proračuna</t>
  </si>
  <si>
    <t>Pomoći proračunskim korisnicima drugih pr.</t>
  </si>
  <si>
    <t>o630</t>
  </si>
  <si>
    <t>Održavanje vodovoda</t>
  </si>
  <si>
    <t>Proširenje/izgradnja/rekonstrukcja</t>
  </si>
  <si>
    <t>javne rasvjete</t>
  </si>
  <si>
    <t>o451</t>
  </si>
  <si>
    <t>Rekonstrukcija i asfaltiranje nerazvrstanih</t>
  </si>
  <si>
    <t>cesta</t>
  </si>
  <si>
    <t>Rashodi za nabavu nefinancjske imovine</t>
  </si>
  <si>
    <t>Rashodi za nabavu nepr.dugotr.imovine</t>
  </si>
  <si>
    <t>Nematerijalna imovina</t>
  </si>
  <si>
    <t>Rashodi za dodatna ulaganja u nef.imovini</t>
  </si>
  <si>
    <t>Dodatna ulganja na građevinskim objektima</t>
  </si>
  <si>
    <t>Izgradnja reciklažnog dvorišta</t>
  </si>
  <si>
    <t xml:space="preserve">Rashodi za nabavu nefinancijske imovine </t>
  </si>
  <si>
    <t>Rashodi za nabavu proizv.dug.imovine</t>
  </si>
  <si>
    <t>Uređenje autobusnih stajališta</t>
  </si>
  <si>
    <t>Izgradnja vodovoda</t>
  </si>
  <si>
    <t>o660</t>
  </si>
  <si>
    <t>o5</t>
  </si>
  <si>
    <t>Unapređenje stanovanja i zajednice</t>
  </si>
  <si>
    <t>o530</t>
  </si>
  <si>
    <t>Programi unapređenja zajednice</t>
  </si>
  <si>
    <t>Izrada strateških dokumenata</t>
  </si>
  <si>
    <t>3. izmjene i dopune prostornog plana</t>
  </si>
  <si>
    <t>Izrada projektne dokumentacije</t>
  </si>
  <si>
    <t>o421</t>
  </si>
  <si>
    <t>Poticaji poduzetništva</t>
  </si>
  <si>
    <t>STRUKTURA PRIHODA I RASHODA PREMA IZVORIMA FINANCIRANJA</t>
  </si>
  <si>
    <t>IZVOR FINANCIRANJA</t>
  </si>
  <si>
    <t>Vlastiti prihodi</t>
  </si>
  <si>
    <t>Opći prihodi i primici</t>
  </si>
  <si>
    <t>Prihodi za posebne namjene</t>
  </si>
  <si>
    <t>Donacije</t>
  </si>
  <si>
    <t>Prihodi od nefinancijske imovine</t>
  </si>
  <si>
    <t>Namjenski primici od zaduživanja</t>
  </si>
  <si>
    <t>UKUPNO:</t>
  </si>
  <si>
    <t>Prihodi</t>
  </si>
  <si>
    <t>Rashodi</t>
  </si>
  <si>
    <t>Građevinski objekti</t>
  </si>
  <si>
    <t>Rashodi za nabavu proizv.dugotr.imovine</t>
  </si>
  <si>
    <t>RASHODI  I  IZDACI - UKUPNO</t>
  </si>
  <si>
    <t>VLASTITI PRIHODI</t>
  </si>
  <si>
    <t>Izgradnja mosta  - Odra/Selce</t>
  </si>
  <si>
    <t>OPĆINA ORLE - PRORAČUN ZA 2019. I PROJEKCIJE ZA 2020. I 2021. GODINU.</t>
  </si>
  <si>
    <t>I OPĆI DIO - RAČUN FINANCIRANJA</t>
  </si>
  <si>
    <t>RAČUN</t>
  </si>
  <si>
    <t>OPIS</t>
  </si>
  <si>
    <t>2019.</t>
  </si>
  <si>
    <t>2020.</t>
  </si>
  <si>
    <t>2021.</t>
  </si>
  <si>
    <t>A. RAČUN PRIHODA I RASHODA</t>
  </si>
  <si>
    <t>PRIHODI POSLOVANJA</t>
  </si>
  <si>
    <t>PRIHODI - UKUPNO</t>
  </si>
  <si>
    <t>RASHODI POSLOVANJA</t>
  </si>
  <si>
    <t>RASHODI ZA NABAVU NEFINANCJSKE IMOVINE</t>
  </si>
  <si>
    <t>RASHODI - UKUPNO</t>
  </si>
  <si>
    <t>RAZLIKA (VIŠAK/MANJAK)</t>
  </si>
  <si>
    <t>B. RASPOLOŽIVA SREDSTVA IZ PRETHODNIH GODINA</t>
  </si>
  <si>
    <t>MANJAK PRIHODA POSLOVANJA</t>
  </si>
  <si>
    <t>C. RAČUN ZADUŽIVANJA I FINANCIRANJA</t>
  </si>
  <si>
    <t>PRIMICI OD FINANCIJSKE IMOVINE I ZADUŽIVANJA</t>
  </si>
  <si>
    <t>IZDACI ZA FINANCJSKU IMOVINU I OTPLATE ZAJMA</t>
  </si>
  <si>
    <t xml:space="preserve">A + B + C </t>
  </si>
  <si>
    <t>II  OPĆI DIO - RAČUN PRIHODA I RASHODA</t>
  </si>
  <si>
    <t xml:space="preserve">Račun </t>
  </si>
  <si>
    <t>Opis</t>
  </si>
  <si>
    <t>PRIHODI I PRIMICI - U K U P N O</t>
  </si>
  <si>
    <t>Prihodi od poreza</t>
  </si>
  <si>
    <t>Prihodi poslovanja</t>
  </si>
  <si>
    <t>Porez i prirez na dohodak</t>
  </si>
  <si>
    <t>Porezi na imovinu</t>
  </si>
  <si>
    <t>Porezi na robu i usluge</t>
  </si>
  <si>
    <t>Ostali prihodi od poreza</t>
  </si>
  <si>
    <t>Pomoći od subjekata unutar općeg proračuna</t>
  </si>
  <si>
    <t>o6</t>
  </si>
  <si>
    <t>o7</t>
  </si>
  <si>
    <t>RASHODI I IZDACI - UKUPNO</t>
  </si>
  <si>
    <t>STRUKTURA IZVORA FINANCIRANJA</t>
  </si>
  <si>
    <t>_____________________________________________________________________________________________________</t>
  </si>
  <si>
    <t>PRIHODI OD NEFINANCIJSKE IMOVINE  I NAKNADE ŠTETE OD OSIGUANJA</t>
  </si>
  <si>
    <t>NAMJENSKI PRIHODI OD ZDUŽIVANJA</t>
  </si>
  <si>
    <t>Pomoći iz proračuna</t>
  </si>
  <si>
    <t>Pomoći od izvanproračunskih korisnika</t>
  </si>
  <si>
    <t>Pomoći temeljem prijenosa sredstava EU</t>
  </si>
  <si>
    <t>Prihodi od imovine</t>
  </si>
  <si>
    <t>Prihod od financjske imovine</t>
  </si>
  <si>
    <t>Prihod od nefinancijske imovine</t>
  </si>
  <si>
    <t>Administrativne (upravne) pristojbe</t>
  </si>
  <si>
    <t>Prihodi po posebnim propisima</t>
  </si>
  <si>
    <t>Komunalni doprinosi i naknade</t>
  </si>
  <si>
    <t>Kazne, upravne mjere i ostali prihodi</t>
  </si>
  <si>
    <t>Kazne i upravne mjere</t>
  </si>
  <si>
    <t>Prihodi od prodaje nefinancjske imovine</t>
  </si>
  <si>
    <t>Prihodi od prodaje materijalne imovine</t>
  </si>
  <si>
    <t>Prihodi od prodaje postrojenja i opreme</t>
  </si>
  <si>
    <t>Primici od zaduživanja</t>
  </si>
  <si>
    <t>Primici od zadzživanja</t>
  </si>
  <si>
    <t>institucija izvan javnog sektora</t>
  </si>
  <si>
    <t>i prihodi od donacjia</t>
  </si>
  <si>
    <t>Ostali rashodi za zaposlene</t>
  </si>
  <si>
    <t>Rashodi za materijal i usluge</t>
  </si>
  <si>
    <t>Kamate</t>
  </si>
  <si>
    <t>Subvencije</t>
  </si>
  <si>
    <t>Subvencije poljoprivrednicima</t>
  </si>
  <si>
    <t>Pomoći unutar općeg proračuna</t>
  </si>
  <si>
    <t>Ostale naknade građanima i kučanstvima</t>
  </si>
  <si>
    <t>Donacije i ostali rashodi</t>
  </si>
  <si>
    <t>Prjevozna sredstva</t>
  </si>
  <si>
    <t>UKUPNO</t>
  </si>
  <si>
    <t>OPĆINA ORLE - PLAN RAZVOJNIH PROGRAMA ZA 2019. GODINU</t>
  </si>
  <si>
    <t>CILJ</t>
  </si>
  <si>
    <t>Plan</t>
  </si>
  <si>
    <t>Projekcija</t>
  </si>
  <si>
    <t>klasifikacija</t>
  </si>
  <si>
    <t xml:space="preserve">Programska </t>
  </si>
  <si>
    <t>Naziv</t>
  </si>
  <si>
    <t>mjere</t>
  </si>
  <si>
    <t>Ekomska</t>
  </si>
  <si>
    <t>Oprema</t>
  </si>
  <si>
    <t>oo2 04 1007</t>
  </si>
  <si>
    <t>PLAN PRORAČUNA OPĆINE ORLE PO FUNKCIJSKOJ KLASIFIKACJI</t>
  </si>
  <si>
    <t>Račun i naziv računa</t>
  </si>
  <si>
    <t>Opće javne</t>
  </si>
  <si>
    <t>službe</t>
  </si>
  <si>
    <t>Obrana</t>
  </si>
  <si>
    <t>Javni red i</t>
  </si>
  <si>
    <t>sigurnost</t>
  </si>
  <si>
    <t>Ekonomski</t>
  </si>
  <si>
    <t>poslovi</t>
  </si>
  <si>
    <t xml:space="preserve">Zaštita </t>
  </si>
  <si>
    <t>okoliša</t>
  </si>
  <si>
    <t>Stmbeni i</t>
  </si>
  <si>
    <t>zajednički</t>
  </si>
  <si>
    <t>objekti</t>
  </si>
  <si>
    <t>Zdravstvo</t>
  </si>
  <si>
    <t>Rekreacija</t>
  </si>
  <si>
    <t>kultura</t>
  </si>
  <si>
    <t>religija</t>
  </si>
  <si>
    <t>Obrazovanje</t>
  </si>
  <si>
    <t>Socijalna</t>
  </si>
  <si>
    <t>zaštita</t>
  </si>
  <si>
    <t>31 Rashodi za zaposlene</t>
  </si>
  <si>
    <t>311 (Plaće bruto)</t>
  </si>
  <si>
    <t>312 Ostali rashodi za zaposlene</t>
  </si>
  <si>
    <t>313 Doprinosi na plaće</t>
  </si>
  <si>
    <t>32 Materijalni ashodi</t>
  </si>
  <si>
    <t>321 Naknade troš. zaposlenima</t>
  </si>
  <si>
    <t>322 Rashodi za materijal i energiju</t>
  </si>
  <si>
    <t>323 Rashodi za usluge</t>
  </si>
  <si>
    <t>324 Naknade tr.osob.izvan rad.od.</t>
  </si>
  <si>
    <t>329 Ostali nespomenuti ras.posl.</t>
  </si>
  <si>
    <t>34 Financijski rashodi</t>
  </si>
  <si>
    <t>342 Kamate za primlj. Kred.</t>
  </si>
  <si>
    <t>343 Ostali financ. Rashodi</t>
  </si>
  <si>
    <t>35 Subvencije</t>
  </si>
  <si>
    <t>351 Subvencije trg.dr. u jav.sekt.</t>
  </si>
  <si>
    <t>352 Subvencje trg.dr. i poljoprivr.</t>
  </si>
  <si>
    <t>36 Pomoći dane u inoz.i un.op.pr.</t>
  </si>
  <si>
    <t>363 Pomoći unutar općeg prorač.</t>
  </si>
  <si>
    <t>366 Pomoći proračkor.drug.pror.</t>
  </si>
  <si>
    <t>37 Naknade građ.ikuć.na tem.osig</t>
  </si>
  <si>
    <t>372 Ostale naknade gr. i kuć.</t>
  </si>
  <si>
    <t>38 Ostali rashodi</t>
  </si>
  <si>
    <t>381 Tekuće donacije</t>
  </si>
  <si>
    <t>382 Kapitalne donacije</t>
  </si>
  <si>
    <t>383 Kazne penali i nakn. štete</t>
  </si>
  <si>
    <t>385 Izvanredni rashodi</t>
  </si>
  <si>
    <t>386 Kapitalne pomoći</t>
  </si>
  <si>
    <t>41 Rashodi za nab.nep.dug.imov.</t>
  </si>
  <si>
    <t>411 Materijalna imovina</t>
  </si>
  <si>
    <t>42 Rashodi za nab.proizv.d.imov.</t>
  </si>
  <si>
    <t>421 Građevinski objekti</t>
  </si>
  <si>
    <t>422 Postrojenja i oprema</t>
  </si>
  <si>
    <t>423 Prijevozna sredstva</t>
  </si>
  <si>
    <t>424 Knjige, umj. djela i ost.z.vr.</t>
  </si>
  <si>
    <t>426 Nemaerijalna proizv.imov.</t>
  </si>
  <si>
    <t>45 Rashodi za dod.ulag. na n.im.</t>
  </si>
  <si>
    <t>451 Dodatna ulag.na gr.obj.</t>
  </si>
  <si>
    <t>Unutarnje uređenje Općinske zgrade</t>
  </si>
  <si>
    <t xml:space="preserve">Prihodi od prodaje proiz. i pruženih usluga </t>
  </si>
  <si>
    <t>Prim. krediti i zajmovi od kred. i ost. financij.</t>
  </si>
  <si>
    <t>Pomoći prorač. koris. drugih proračuna</t>
  </si>
  <si>
    <t>Kapitalne donacije</t>
  </si>
  <si>
    <t>Rashodi za nabavu nepr. dugot. imov.</t>
  </si>
  <si>
    <t>Rashodi za nabavu nepr. Finan. imovine</t>
  </si>
  <si>
    <t>Rashodi za dodatna ulag. na građ. objektima</t>
  </si>
  <si>
    <t>Izdaci za finan. imovinu i otpalate zajmova</t>
  </si>
  <si>
    <t>Prihodi od prodaje proi. dugotrajne imovine</t>
  </si>
  <si>
    <t>Prihodi od prodaje nepr. dugotrajne imovine</t>
  </si>
  <si>
    <t xml:space="preserve">Prihodi od prod. proizvoda i pruženih usluga </t>
  </si>
  <si>
    <t>PRIHODI OD PRODAJE NEFINANCIJSKE IMOVINE</t>
  </si>
  <si>
    <t>Rashodi za nabavu pro. dugotrajne imovine</t>
  </si>
  <si>
    <t>Kapitalne donacije za projektnu dok.</t>
  </si>
  <si>
    <t>Izgradnja i uređ. sportskih terena i objekata</t>
  </si>
  <si>
    <t>Uređenje sportskih terena</t>
  </si>
  <si>
    <t xml:space="preserve"> poljoprivreda</t>
  </si>
  <si>
    <t>Groblja - rasvjeta</t>
  </si>
  <si>
    <t>Rashodi za nabavu nep.dug.imovine</t>
  </si>
  <si>
    <t>Zemljište</t>
  </si>
  <si>
    <t>Rashodi za uluge</t>
  </si>
  <si>
    <t>Izrada strategje razvoja gospodarstva</t>
  </si>
  <si>
    <t>Zaštita okoliša</t>
  </si>
  <si>
    <t>Poticanje djelatnosti udruga  građana</t>
  </si>
  <si>
    <t>Veleševec</t>
  </si>
  <si>
    <t>Izgradnja poučne staze oko jezera</t>
  </si>
  <si>
    <t>zgrada</t>
  </si>
  <si>
    <t>igralište</t>
  </si>
  <si>
    <t>Program izgradnje komunalne infrastrukture</t>
  </si>
  <si>
    <t>Otkup zemljišta</t>
  </si>
  <si>
    <t>Prihodi od uprav. pristojbi i po pos. prop.</t>
  </si>
  <si>
    <t>PRIHOD OD ZADUŽIVANJA</t>
  </si>
  <si>
    <t>PRIHOD OD NEFINANCIJSKE IMOVINE</t>
  </si>
  <si>
    <t>Dodatna ulganj na građ. objektima</t>
  </si>
  <si>
    <t>K100202</t>
  </si>
  <si>
    <t>A100501</t>
  </si>
  <si>
    <t>A100502</t>
  </si>
  <si>
    <t>A100503</t>
  </si>
  <si>
    <t>A100504</t>
  </si>
  <si>
    <t>A100505</t>
  </si>
  <si>
    <t>K100404</t>
  </si>
  <si>
    <t>K100501</t>
  </si>
  <si>
    <t>K100502</t>
  </si>
  <si>
    <t>K100503</t>
  </si>
  <si>
    <t>K100504</t>
  </si>
  <si>
    <t>K100505</t>
  </si>
  <si>
    <t>K100506</t>
  </si>
  <si>
    <t>K100507</t>
  </si>
  <si>
    <t>K100508</t>
  </si>
  <si>
    <t>K100601</t>
  </si>
  <si>
    <t>K100602</t>
  </si>
  <si>
    <t>o02 03 1002</t>
  </si>
  <si>
    <t>Opremanje jed.upr. Odj.</t>
  </si>
  <si>
    <t>oo2 o3 1002</t>
  </si>
  <si>
    <t>oo2 05 1004</t>
  </si>
  <si>
    <t>Unut.uređ.opć.zgrade</t>
  </si>
  <si>
    <t>Uređenje dr. domova</t>
  </si>
  <si>
    <t>Sportski objekti</t>
  </si>
  <si>
    <t>izgradnja ŠRC DELI</t>
  </si>
  <si>
    <t>Sportski tereni</t>
  </si>
  <si>
    <t>oo2 06 1005</t>
  </si>
  <si>
    <t>Rasvjeta na grobljima</t>
  </si>
  <si>
    <t>Dodat.ulag.na građ. obj.</t>
  </si>
  <si>
    <t>Izgradnja mosta Odra</t>
  </si>
  <si>
    <t>Izgradnja javne rasvjete</t>
  </si>
  <si>
    <t>Nerazvrstane ceste</t>
  </si>
  <si>
    <t>Izgradnja reciklaž.dvor.</t>
  </si>
  <si>
    <t>Izgradnja poučne staze</t>
  </si>
  <si>
    <t>oo2 07 1006</t>
  </si>
  <si>
    <t>Nemat.proizv.imovina</t>
  </si>
  <si>
    <t>3. izmjene Prostor.pl.</t>
  </si>
  <si>
    <t>Izrada projektne dok.</t>
  </si>
  <si>
    <t>K100603</t>
  </si>
  <si>
    <t>Izr.str.razv.gospodarstva</t>
  </si>
  <si>
    <t>područjima</t>
  </si>
  <si>
    <t>A10601</t>
  </si>
  <si>
    <t>A10602</t>
  </si>
  <si>
    <t>A10603</t>
  </si>
  <si>
    <t>K100604</t>
  </si>
  <si>
    <t>Temeljne usluge i</t>
  </si>
  <si>
    <t>obnova  u ruralnim</t>
  </si>
  <si>
    <t>Osnovna škole</t>
  </si>
  <si>
    <t>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</si>
</sst>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8" borderId="0" xfId="0" applyFill="1"/>
    <xf numFmtId="0" fontId="1" fillId="8" borderId="0" xfId="0" applyFont="1" applyFill="1"/>
    <xf numFmtId="0" fontId="0" fillId="11" borderId="0" xfId="0" applyFill="1"/>
    <xf numFmtId="0" fontId="1" fillId="7" borderId="0" xfId="0" applyFont="1" applyFill="1"/>
    <xf numFmtId="0" fontId="2" fillId="3" borderId="0" xfId="0" applyFont="1" applyFill="1"/>
    <xf numFmtId="0" fontId="2" fillId="11" borderId="0" xfId="0" applyFont="1" applyFill="1"/>
    <xf numFmtId="0" fontId="2" fillId="0" borderId="0" xfId="0" applyFont="1"/>
    <xf numFmtId="0" fontId="2" fillId="4" borderId="0" xfId="0" applyFont="1" applyFill="1"/>
    <xf numFmtId="0" fontId="0" fillId="0" borderId="0" xfId="0" applyFont="1"/>
    <xf numFmtId="0" fontId="2" fillId="2" borderId="0" xfId="0" applyFont="1" applyFill="1"/>
    <xf numFmtId="0" fontId="2" fillId="6" borderId="0" xfId="0" applyFont="1" applyFill="1"/>
    <xf numFmtId="0" fontId="2" fillId="9" borderId="0" xfId="0" applyFont="1" applyFill="1"/>
    <xf numFmtId="0" fontId="2" fillId="5" borderId="0" xfId="0" applyFont="1" applyFill="1"/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11" borderId="0" xfId="0" applyFont="1" applyFill="1"/>
    <xf numFmtId="0" fontId="4" fillId="6" borderId="0" xfId="0" applyFont="1" applyFill="1"/>
    <xf numFmtId="0" fontId="5" fillId="10" borderId="0" xfId="0" applyFont="1" applyFill="1"/>
    <xf numFmtId="0" fontId="2" fillId="9" borderId="0" xfId="0" applyFont="1" applyFill="1" applyAlignment="1">
      <alignment horizontal="left"/>
    </xf>
    <xf numFmtId="0" fontId="6" fillId="7" borderId="0" xfId="0" applyFont="1" applyFill="1"/>
    <xf numFmtId="0" fontId="0" fillId="12" borderId="0" xfId="0" applyFill="1"/>
    <xf numFmtId="0" fontId="7" fillId="12" borderId="0" xfId="0" applyFont="1" applyFill="1"/>
    <xf numFmtId="0" fontId="5" fillId="0" borderId="0" xfId="0" applyFont="1"/>
    <xf numFmtId="0" fontId="1" fillId="0" borderId="0" xfId="0" applyFont="1" applyAlignment="1">
      <alignment horizontal="center"/>
    </xf>
    <xf numFmtId="0" fontId="0" fillId="13" borderId="0" xfId="0" applyFill="1"/>
    <xf numFmtId="0" fontId="0" fillId="14" borderId="0" xfId="0" applyFill="1"/>
    <xf numFmtId="0" fontId="0" fillId="16" borderId="0" xfId="0" applyFill="1"/>
    <xf numFmtId="0" fontId="0" fillId="10" borderId="0" xfId="0" applyFill="1"/>
    <xf numFmtId="0" fontId="0" fillId="18" borderId="0" xfId="0" applyFill="1"/>
    <xf numFmtId="0" fontId="0" fillId="7" borderId="0" xfId="0" applyFill="1"/>
    <xf numFmtId="0" fontId="0" fillId="19" borderId="0" xfId="0" applyFill="1"/>
    <xf numFmtId="0" fontId="8" fillId="0" borderId="0" xfId="0" applyFont="1"/>
    <xf numFmtId="0" fontId="0" fillId="20" borderId="0" xfId="0" applyFill="1"/>
    <xf numFmtId="0" fontId="8" fillId="6" borderId="0" xfId="0" applyFont="1" applyFill="1"/>
    <xf numFmtId="0" fontId="8" fillId="17" borderId="0" xfId="0" applyFont="1" applyFill="1"/>
    <xf numFmtId="0" fontId="8" fillId="11" borderId="0" xfId="0" applyFont="1" applyFill="1"/>
    <xf numFmtId="0" fontId="8" fillId="15" borderId="0" xfId="0" applyFont="1" applyFill="1"/>
    <xf numFmtId="0" fontId="9" fillId="20" borderId="0" xfId="0" applyFont="1" applyFill="1"/>
    <xf numFmtId="0" fontId="8" fillId="3" borderId="0" xfId="0" applyFont="1" applyFill="1"/>
    <xf numFmtId="0" fontId="7" fillId="21" borderId="0" xfId="0" applyFont="1" applyFill="1"/>
    <xf numFmtId="0" fontId="11" fillId="6" borderId="0" xfId="0" applyFont="1" applyFill="1"/>
    <xf numFmtId="0" fontId="10" fillId="6" borderId="0" xfId="0" applyFont="1" applyFill="1"/>
    <xf numFmtId="0" fontId="5" fillId="3" borderId="0" xfId="0" applyFont="1" applyFill="1"/>
    <xf numFmtId="0" fontId="12" fillId="0" borderId="0" xfId="0" applyFont="1"/>
    <xf numFmtId="0" fontId="1" fillId="4" borderId="0" xfId="0" applyFont="1" applyFill="1"/>
    <xf numFmtId="4" fontId="13" fillId="0" borderId="0" xfId="0" applyNumberFormat="1" applyFont="1"/>
    <xf numFmtId="0" fontId="13" fillId="0" borderId="0" xfId="0" applyFont="1"/>
    <xf numFmtId="0" fontId="13" fillId="10" borderId="0" xfId="0" applyFont="1" applyFill="1"/>
    <xf numFmtId="0" fontId="13" fillId="18" borderId="0" xfId="0" applyFont="1" applyFill="1"/>
    <xf numFmtId="0" fontId="13" fillId="4" borderId="0" xfId="0" applyFont="1" applyFill="1"/>
    <xf numFmtId="0" fontId="13" fillId="16" borderId="0" xfId="0" applyFont="1" applyFill="1"/>
    <xf numFmtId="0" fontId="13" fillId="14" borderId="0" xfId="0" applyFont="1" applyFill="1"/>
    <xf numFmtId="0" fontId="13" fillId="12" borderId="0" xfId="0" applyFont="1" applyFill="1"/>
    <xf numFmtId="4" fontId="1" fillId="0" borderId="0" xfId="0" applyNumberFormat="1" applyFont="1"/>
    <xf numFmtId="0" fontId="0" fillId="0" borderId="0" xfId="0" applyAlignment="1">
      <alignment horizontal="center"/>
    </xf>
    <xf numFmtId="4" fontId="13" fillId="12" borderId="0" xfId="0" applyNumberFormat="1" applyFont="1" applyFill="1"/>
    <xf numFmtId="4" fontId="13" fillId="14" borderId="0" xfId="0" applyNumberFormat="1" applyFont="1" applyFill="1"/>
    <xf numFmtId="4" fontId="13" fillId="16" borderId="0" xfId="0" applyNumberFormat="1" applyFont="1" applyFill="1"/>
    <xf numFmtId="4" fontId="13" fillId="4" borderId="0" xfId="0" applyNumberFormat="1" applyFont="1" applyFill="1"/>
    <xf numFmtId="4" fontId="14" fillId="18" borderId="0" xfId="0" applyNumberFormat="1" applyFont="1" applyFill="1"/>
    <xf numFmtId="4" fontId="14" fillId="4" borderId="0" xfId="0" applyNumberFormat="1" applyFont="1" applyFill="1"/>
    <xf numFmtId="4" fontId="14" fillId="10" borderId="0" xfId="0" applyNumberFormat="1" applyFont="1" applyFill="1"/>
    <xf numFmtId="0" fontId="3" fillId="0" borderId="0" xfId="0" applyFont="1"/>
    <xf numFmtId="0" fontId="3" fillId="6" borderId="0" xfId="0" applyFont="1" applyFill="1"/>
    <xf numFmtId="0" fontId="1" fillId="11" borderId="0" xfId="0" applyFont="1" applyFill="1"/>
    <xf numFmtId="0" fontId="3" fillId="4" borderId="0" xfId="0" applyFont="1" applyFill="1"/>
    <xf numFmtId="0" fontId="15" fillId="6" borderId="0" xfId="0" applyFont="1" applyFill="1"/>
    <xf numFmtId="0" fontId="1" fillId="6" borderId="0" xfId="0" applyFont="1" applyFill="1"/>
    <xf numFmtId="4" fontId="1" fillId="4" borderId="0" xfId="0" applyNumberFormat="1" applyFont="1" applyFill="1"/>
    <xf numFmtId="4" fontId="3" fillId="6" borderId="0" xfId="0" applyNumberFormat="1" applyFont="1" applyFill="1"/>
    <xf numFmtId="4" fontId="1" fillId="11" borderId="0" xfId="0" applyNumberFormat="1" applyFont="1" applyFill="1"/>
    <xf numFmtId="4" fontId="3" fillId="4" borderId="0" xfId="0" applyNumberFormat="1" applyFont="1" applyFill="1"/>
    <xf numFmtId="4" fontId="1" fillId="3" borderId="0" xfId="0" applyNumberFormat="1" applyFont="1" applyFill="1"/>
    <xf numFmtId="4" fontId="1" fillId="6" borderId="0" xfId="0" applyNumberFormat="1" applyFont="1" applyFill="1"/>
    <xf numFmtId="4" fontId="15" fillId="6" borderId="0" xfId="0" applyNumberFormat="1" applyFont="1" applyFill="1"/>
    <xf numFmtId="4" fontId="3" fillId="3" borderId="0" xfId="0" applyNumberFormat="1" applyFont="1" applyFill="1"/>
    <xf numFmtId="0" fontId="11" fillId="3" borderId="0" xfId="0" applyFont="1" applyFill="1"/>
    <xf numFmtId="4" fontId="16" fillId="3" borderId="0" xfId="0" applyNumberFormat="1" applyFont="1" applyFill="1"/>
    <xf numFmtId="0" fontId="11" fillId="0" borderId="0" xfId="0" applyFont="1"/>
    <xf numFmtId="4" fontId="3" fillId="2" borderId="0" xfId="0" applyNumberFormat="1" applyFont="1" applyFill="1"/>
    <xf numFmtId="0" fontId="1" fillId="12" borderId="0" xfId="0" applyFont="1" applyFill="1"/>
    <xf numFmtId="0" fontId="1" fillId="13" borderId="0" xfId="0" applyFont="1" applyFill="1"/>
    <xf numFmtId="4" fontId="12" fillId="13" borderId="0" xfId="0" applyNumberFormat="1" applyFont="1" applyFill="1"/>
    <xf numFmtId="4" fontId="14" fillId="14" borderId="0" xfId="0" applyNumberFormat="1" applyFont="1" applyFill="1"/>
    <xf numFmtId="0" fontId="17" fillId="0" borderId="0" xfId="0" applyFont="1"/>
    <xf numFmtId="4" fontId="12" fillId="0" borderId="0" xfId="0" applyNumberFormat="1" applyFont="1"/>
    <xf numFmtId="4" fontId="18" fillId="0" borderId="0" xfId="0" applyNumberFormat="1" applyFont="1"/>
    <xf numFmtId="4" fontId="3" fillId="10" borderId="0" xfId="0" applyNumberFormat="1" applyFont="1" applyFill="1"/>
    <xf numFmtId="4" fontId="1" fillId="19" borderId="0" xfId="0" applyNumberFormat="1" applyFont="1" applyFill="1"/>
    <xf numFmtId="3" fontId="1" fillId="0" borderId="0" xfId="0" applyNumberFormat="1" applyFont="1"/>
    <xf numFmtId="0" fontId="13" fillId="7" borderId="0" xfId="0" applyFont="1" applyFill="1"/>
    <xf numFmtId="4" fontId="13" fillId="7" borderId="0" xfId="0" applyNumberFormat="1" applyFont="1" applyFill="1"/>
    <xf numFmtId="4" fontId="1" fillId="7" borderId="0" xfId="0" applyNumberFormat="1" applyFont="1" applyFill="1"/>
    <xf numFmtId="4" fontId="19" fillId="7" borderId="0" xfId="0" applyNumberFormat="1" applyFont="1" applyFill="1"/>
    <xf numFmtId="4" fontId="19" fillId="8" borderId="0" xfId="0" applyNumberFormat="1" applyFont="1" applyFill="1"/>
    <xf numFmtId="4" fontId="20" fillId="7" borderId="0" xfId="0" applyNumberFormat="1" applyFont="1" applyFill="1"/>
    <xf numFmtId="0" fontId="19" fillId="7" borderId="0" xfId="0" applyFont="1" applyFill="1"/>
    <xf numFmtId="0" fontId="2" fillId="8" borderId="0" xfId="0" applyFont="1" applyFill="1"/>
    <xf numFmtId="4" fontId="3" fillId="8" borderId="0" xfId="0" applyNumberFormat="1" applyFont="1" applyFill="1"/>
    <xf numFmtId="0" fontId="18" fillId="0" borderId="0" xfId="0" applyFont="1"/>
    <xf numFmtId="4" fontId="3" fillId="5" borderId="0" xfId="0" applyNumberFormat="1" applyFont="1" applyFill="1"/>
    <xf numFmtId="4" fontId="1" fillId="13" borderId="0" xfId="0" applyNumberFormat="1" applyFont="1" applyFill="1"/>
    <xf numFmtId="4" fontId="14" fillId="5" borderId="0" xfId="0" applyNumberFormat="1" applyFont="1" applyFill="1"/>
    <xf numFmtId="0" fontId="1" fillId="17" borderId="0" xfId="0" applyFont="1" applyFill="1"/>
    <xf numFmtId="4" fontId="1" fillId="17" borderId="0" xfId="0" applyNumberFormat="1" applyFont="1" applyFill="1"/>
    <xf numFmtId="0" fontId="17" fillId="22" borderId="0" xfId="0" applyFont="1" applyFill="1"/>
    <xf numFmtId="4" fontId="14" fillId="22" borderId="0" xfId="0" applyNumberFormat="1" applyFont="1" applyFill="1"/>
    <xf numFmtId="4" fontId="3" fillId="22" borderId="0" xfId="0" applyNumberFormat="1" applyFont="1" applyFill="1"/>
    <xf numFmtId="0" fontId="8" fillId="13" borderId="0" xfId="0" applyFont="1" applyFill="1"/>
    <xf numFmtId="4" fontId="14" fillId="13" borderId="0" xfId="0" applyNumberFormat="1" applyFont="1" applyFill="1"/>
    <xf numFmtId="0" fontId="13" fillId="13" borderId="0" xfId="0" applyFont="1" applyFill="1"/>
    <xf numFmtId="0" fontId="14" fillId="13" borderId="0" xfId="0" applyFont="1" applyFill="1"/>
    <xf numFmtId="0" fontId="17" fillId="13" borderId="0" xfId="0" applyFont="1" applyFill="1"/>
    <xf numFmtId="0" fontId="2" fillId="13" borderId="0" xfId="0" applyFont="1" applyFill="1"/>
  </cellXfs>
  <cellStyles count="1">
    <cellStyle name="Normalno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7" name="Tablica7" displayName="Tablica7" ref="A2:K103" headerRowCount="0" totalsRowShown="0">
  <tableColumns count="11">
    <tableColumn id="1" name="Stupac1"/>
    <tableColumn id="2" name="Stupac2"/>
    <tableColumn id="3" name="Stupac3"/>
    <tableColumn id="4" name="Stupac4"/>
    <tableColumn id="5" name="Stupac5"/>
    <tableColumn id="6" name="Stupac6"/>
    <tableColumn id="7" name="Stupac7"/>
    <tableColumn id="8" name="Stupac8"/>
    <tableColumn id="9" name="Stupac9"/>
    <tableColumn id="10" name="Stupac10"/>
    <tableColumn id="11" name="Stupac11"/>
  </tableColumns>
  <tableStyleInfo name="TableStyleLight16" showFirstColumn="0" showLastColumn="0" showRowStripes="0" showColumnStripes="0"/>
</table>
</file>

<file path=xl/tables/table2.xml><?xml version="1.0" encoding="utf-8"?>
<table xmlns="http://schemas.openxmlformats.org/spreadsheetml/2006/main" id="1" name="Tablica1" displayName="Tablica1" ref="A2:L318" headerRowCount="0" totalsRowShown="0">
  <tableColumns count="12">
    <tableColumn id="1" name="Stupac1"/>
    <tableColumn id="2" name="Stupac2"/>
    <tableColumn id="3" name="Stupac3"/>
    <tableColumn id="4" name="Stupac4"/>
    <tableColumn id="5" name="Stupac5"/>
    <tableColumn id="6" name="Stupac6"/>
    <tableColumn id="7" name="Stupac7"/>
    <tableColumn id="8" name="Stupac8"/>
    <tableColumn id="9" name="Stupac9" dataDxfId="2"/>
    <tableColumn id="10" name="Stupac10"/>
    <tableColumn id="11" name="Stupac11"/>
    <tableColumn id="12" name="Stupac12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2" name="Tablica2" displayName="Tablica2" ref="A3:K39" headerRowCount="0" totalsRowShown="0">
  <tableColumns count="11">
    <tableColumn id="1" name="Stupac1"/>
    <tableColumn id="2" name="Stupac2"/>
    <tableColumn id="3" name="Stupac3"/>
    <tableColumn id="4" name="Stupac4"/>
    <tableColumn id="13" name="Stupac5" dataDxfId="1"/>
    <tableColumn id="6" name="Stupac6"/>
    <tableColumn id="7" name="Stupac7"/>
    <tableColumn id="8" name="Stupac8"/>
    <tableColumn id="9" name="Stupac9"/>
    <tableColumn id="10" name="Stupac10"/>
    <tableColumn id="11" name="Stupac11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3" name="Tablica3" displayName="Tablica3" ref="A2:M45" headerRowCount="0" totalsRowShown="0">
  <tableColumns count="13">
    <tableColumn id="1" name="Stupac1" dataDxfId="0"/>
    <tableColumn id="2" name="Stupac2"/>
    <tableColumn id="3" name="Stupac3"/>
    <tableColumn id="4" name="Stupac4"/>
    <tableColumn id="5" name="Stupac5"/>
    <tableColumn id="6" name="Stupac6"/>
    <tableColumn id="7" name="Stupac7"/>
    <tableColumn id="8" name="Stupac8"/>
    <tableColumn id="9" name="Stupac9"/>
    <tableColumn id="10" name="Stupac10"/>
    <tableColumn id="11" name="Stupac11"/>
    <tableColumn id="12" name="Stupac12"/>
    <tableColumn id="13" name="Stupac1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5"/>
  <sheetViews>
    <sheetView tabSelected="1" topLeftCell="A78" workbookViewId="0">
      <selection activeCell="L110" sqref="L110"/>
    </sheetView>
  </sheetViews>
  <sheetFormatPr defaultRowHeight="15" x14ac:dyDescent="0.25"/>
  <cols>
    <col min="1" max="9" width="10" customWidth="1"/>
    <col min="10" max="11" width="11" customWidth="1"/>
  </cols>
  <sheetData>
    <row r="2" spans="1:11" ht="18.75" x14ac:dyDescent="0.3">
      <c r="A2" s="26" t="s">
        <v>161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4" spans="1:11" x14ac:dyDescent="0.25">
      <c r="A4" s="30" t="s">
        <v>162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x14ac:dyDescent="0.25">
      <c r="A5" s="27"/>
      <c r="B5" s="27"/>
      <c r="C5" s="27"/>
      <c r="D5" s="27"/>
      <c r="E5" s="27"/>
      <c r="F5" s="27"/>
      <c r="G5" s="27"/>
      <c r="H5" s="89" t="s">
        <v>10</v>
      </c>
      <c r="I5" s="89" t="s">
        <v>11</v>
      </c>
      <c r="J5" s="89" t="s">
        <v>11</v>
      </c>
      <c r="K5" s="36"/>
    </row>
    <row r="6" spans="1:11" ht="15.75" x14ac:dyDescent="0.25">
      <c r="A6" s="27"/>
      <c r="B6" s="27" t="s">
        <v>163</v>
      </c>
      <c r="C6" s="27"/>
      <c r="D6" s="27"/>
      <c r="E6" s="27" t="s">
        <v>164</v>
      </c>
      <c r="F6" s="27"/>
      <c r="G6" s="27"/>
      <c r="H6" s="27" t="s">
        <v>165</v>
      </c>
      <c r="I6" s="27" t="s">
        <v>166</v>
      </c>
      <c r="J6" s="27" t="s">
        <v>167</v>
      </c>
    </row>
    <row r="7" spans="1:11" x14ac:dyDescent="0.25">
      <c r="A7" s="28">
        <v>1</v>
      </c>
      <c r="B7" s="28">
        <v>2</v>
      </c>
      <c r="C7" s="28"/>
      <c r="D7" s="28"/>
      <c r="E7" s="28">
        <v>3</v>
      </c>
      <c r="F7" s="28"/>
      <c r="G7" s="28"/>
      <c r="H7" s="28">
        <v>4</v>
      </c>
      <c r="I7" s="28">
        <v>5</v>
      </c>
      <c r="J7" s="28">
        <v>6</v>
      </c>
    </row>
    <row r="8" spans="1:11" x14ac:dyDescent="0.25">
      <c r="A8" s="25" t="s">
        <v>168</v>
      </c>
      <c r="B8" s="25"/>
      <c r="C8" s="25"/>
      <c r="D8" s="25"/>
      <c r="E8" s="25"/>
      <c r="F8" s="25"/>
      <c r="G8" s="25"/>
      <c r="H8" s="85"/>
      <c r="I8" s="85"/>
      <c r="J8" s="85"/>
      <c r="K8" s="85"/>
    </row>
    <row r="9" spans="1:11" x14ac:dyDescent="0.25">
      <c r="A9" s="29"/>
      <c r="B9" s="29">
        <v>6</v>
      </c>
      <c r="C9" s="29" t="s">
        <v>169</v>
      </c>
      <c r="D9" s="29"/>
      <c r="E9" s="29"/>
      <c r="F9" s="29"/>
      <c r="G9" s="29"/>
      <c r="H9" s="61">
        <v>16833500</v>
      </c>
      <c r="I9" s="87">
        <v>6727000</v>
      </c>
      <c r="J9" s="106">
        <v>6319000</v>
      </c>
      <c r="K9" s="86"/>
    </row>
    <row r="10" spans="1:11" x14ac:dyDescent="0.25">
      <c r="A10" s="29"/>
      <c r="B10" s="29">
        <v>7</v>
      </c>
      <c r="C10" s="29" t="s">
        <v>308</v>
      </c>
      <c r="D10" s="29"/>
      <c r="E10" s="29"/>
      <c r="F10" s="29"/>
      <c r="G10" s="29"/>
      <c r="H10" s="87">
        <v>100000</v>
      </c>
      <c r="I10" s="87">
        <v>100000</v>
      </c>
      <c r="J10" s="87">
        <v>100000</v>
      </c>
      <c r="K10" s="86"/>
    </row>
    <row r="11" spans="1:11" x14ac:dyDescent="0.25">
      <c r="C11" t="s">
        <v>170</v>
      </c>
      <c r="H11" s="62">
        <v>16933500</v>
      </c>
      <c r="I11" s="90">
        <v>6827000</v>
      </c>
      <c r="J11" s="58">
        <v>6419000</v>
      </c>
      <c r="K11" s="1"/>
    </row>
    <row r="12" spans="1:11" x14ac:dyDescent="0.25">
      <c r="A12" s="29"/>
      <c r="B12" s="29">
        <v>3</v>
      </c>
      <c r="C12" s="29" t="s">
        <v>171</v>
      </c>
      <c r="D12" s="29"/>
      <c r="E12" s="29"/>
      <c r="F12" s="29"/>
      <c r="G12" s="29"/>
      <c r="H12" s="64">
        <v>3761000</v>
      </c>
      <c r="I12" s="87">
        <v>3897000</v>
      </c>
      <c r="J12" s="87">
        <v>4739000</v>
      </c>
      <c r="K12" s="86"/>
    </row>
    <row r="13" spans="1:11" x14ac:dyDescent="0.25">
      <c r="A13" s="29"/>
      <c r="B13" s="29">
        <v>4</v>
      </c>
      <c r="C13" s="29" t="s">
        <v>172</v>
      </c>
      <c r="D13" s="29"/>
      <c r="E13" s="29"/>
      <c r="F13" s="29"/>
      <c r="G13" s="29"/>
      <c r="H13" s="64">
        <v>13172500</v>
      </c>
      <c r="I13" s="87">
        <v>2930000</v>
      </c>
      <c r="J13" s="87">
        <v>1680000</v>
      </c>
      <c r="K13" s="86"/>
    </row>
    <row r="14" spans="1:11" x14ac:dyDescent="0.25">
      <c r="C14" t="s">
        <v>173</v>
      </c>
      <c r="H14" s="91">
        <v>16933500</v>
      </c>
      <c r="I14" s="90">
        <v>6827000</v>
      </c>
      <c r="J14" s="90">
        <v>6419000</v>
      </c>
      <c r="K14" s="1"/>
    </row>
    <row r="15" spans="1:11" x14ac:dyDescent="0.25">
      <c r="C15" t="s">
        <v>174</v>
      </c>
      <c r="H15" s="1"/>
      <c r="I15" s="1"/>
      <c r="J15" s="1"/>
      <c r="K15" s="1"/>
    </row>
    <row r="16" spans="1:11" x14ac:dyDescent="0.25">
      <c r="H16" s="1"/>
      <c r="I16" s="1"/>
      <c r="J16" s="1"/>
      <c r="K16" s="1"/>
    </row>
    <row r="17" spans="1:11" x14ac:dyDescent="0.25">
      <c r="A17" s="25" t="s">
        <v>175</v>
      </c>
      <c r="B17" s="25"/>
      <c r="C17" s="25"/>
      <c r="D17" s="25"/>
      <c r="E17" s="25"/>
      <c r="F17" s="25"/>
      <c r="G17" s="25"/>
      <c r="H17" s="85">
        <v>0</v>
      </c>
      <c r="I17" s="85"/>
      <c r="J17" s="85"/>
      <c r="K17" s="85"/>
    </row>
    <row r="18" spans="1:11" x14ac:dyDescent="0.25">
      <c r="A18" s="29"/>
      <c r="B18" s="29">
        <v>922</v>
      </c>
      <c r="C18" s="29" t="s">
        <v>176</v>
      </c>
      <c r="D18" s="29"/>
      <c r="E18" s="29"/>
      <c r="F18" s="29"/>
      <c r="G18" s="29"/>
      <c r="H18" s="86">
        <v>0</v>
      </c>
      <c r="I18" s="86"/>
      <c r="J18" s="86"/>
      <c r="K18" s="86"/>
    </row>
    <row r="19" spans="1:11" x14ac:dyDescent="0.25">
      <c r="H19" s="1"/>
      <c r="I19" s="1"/>
      <c r="J19" s="1"/>
      <c r="K19" s="1"/>
    </row>
    <row r="20" spans="1:11" x14ac:dyDescent="0.25">
      <c r="A20" s="25" t="s">
        <v>177</v>
      </c>
      <c r="B20" s="25"/>
      <c r="C20" s="25"/>
      <c r="D20" s="25"/>
      <c r="E20" s="25"/>
      <c r="F20" s="25"/>
      <c r="G20" s="25"/>
      <c r="H20" s="85"/>
      <c r="I20" s="85"/>
      <c r="J20" s="85"/>
      <c r="K20" s="85"/>
    </row>
    <row r="21" spans="1:11" x14ac:dyDescent="0.25">
      <c r="A21" s="29"/>
      <c r="B21" s="29">
        <v>8</v>
      </c>
      <c r="C21" s="29" t="s">
        <v>178</v>
      </c>
      <c r="D21" s="29"/>
      <c r="E21" s="29"/>
      <c r="F21" s="29"/>
      <c r="G21" s="29"/>
      <c r="H21" s="88">
        <f>SUM(H22)</f>
        <v>1400000</v>
      </c>
      <c r="I21" s="86"/>
      <c r="J21" s="86"/>
      <c r="K21" s="86"/>
    </row>
    <row r="22" spans="1:11" x14ac:dyDescent="0.25">
      <c r="A22" s="29"/>
      <c r="B22" s="29">
        <v>5</v>
      </c>
      <c r="C22" s="29" t="s">
        <v>179</v>
      </c>
      <c r="D22" s="29"/>
      <c r="E22" s="29"/>
      <c r="F22" s="29"/>
      <c r="G22" s="29"/>
      <c r="H22" s="65">
        <v>1400000</v>
      </c>
      <c r="I22" s="86"/>
      <c r="J22" s="86"/>
      <c r="K22" s="86"/>
    </row>
    <row r="23" spans="1:11" x14ac:dyDescent="0.25">
      <c r="H23" s="1"/>
      <c r="I23" s="1"/>
      <c r="J23" s="1"/>
      <c r="K23" s="1"/>
    </row>
    <row r="24" spans="1:11" x14ac:dyDescent="0.25">
      <c r="A24" s="25" t="s">
        <v>180</v>
      </c>
      <c r="B24" s="25" t="s">
        <v>174</v>
      </c>
      <c r="C24" s="25"/>
      <c r="D24" s="25"/>
      <c r="E24" s="25"/>
      <c r="F24" s="25"/>
      <c r="G24" s="25"/>
      <c r="H24" s="25">
        <v>0</v>
      </c>
      <c r="I24" s="25"/>
      <c r="J24" s="25"/>
      <c r="K24" s="25"/>
    </row>
    <row r="28" spans="1:11" x14ac:dyDescent="0.25">
      <c r="A28" t="s">
        <v>181</v>
      </c>
    </row>
    <row r="29" spans="1:11" x14ac:dyDescent="0.25">
      <c r="H29" s="67" t="s">
        <v>10</v>
      </c>
      <c r="I29" s="67" t="s">
        <v>11</v>
      </c>
      <c r="J29" s="67" t="s">
        <v>11</v>
      </c>
    </row>
    <row r="30" spans="1:11" x14ac:dyDescent="0.25">
      <c r="A30" t="s">
        <v>6</v>
      </c>
      <c r="B30" t="s">
        <v>182</v>
      </c>
      <c r="E30" t="s">
        <v>183</v>
      </c>
      <c r="H30" s="1" t="s">
        <v>165</v>
      </c>
      <c r="I30" s="1" t="s">
        <v>166</v>
      </c>
      <c r="J30" s="1" t="s">
        <v>167</v>
      </c>
    </row>
    <row r="31" spans="1:11" x14ac:dyDescent="0.25">
      <c r="A31" s="59">
        <v>1</v>
      </c>
      <c r="B31" s="59">
        <v>2</v>
      </c>
      <c r="C31" s="59"/>
      <c r="D31" s="59"/>
      <c r="E31" s="59">
        <v>3</v>
      </c>
      <c r="F31" s="59"/>
      <c r="G31" s="59"/>
      <c r="H31" s="59">
        <v>4</v>
      </c>
      <c r="I31" s="59">
        <v>5</v>
      </c>
      <c r="J31" s="59">
        <v>6</v>
      </c>
      <c r="K31" s="59"/>
    </row>
    <row r="32" spans="1:11" x14ac:dyDescent="0.25">
      <c r="A32" s="31"/>
      <c r="B32" s="31"/>
      <c r="C32" s="31"/>
      <c r="D32" s="31" t="s">
        <v>184</v>
      </c>
      <c r="E32" s="31"/>
      <c r="F32" s="31"/>
      <c r="G32" s="31"/>
      <c r="H32" s="62">
        <f>SUM(H33,H58,H63)</f>
        <v>18333500</v>
      </c>
      <c r="I32" s="62">
        <f>SUM(I33,I58,I63)</f>
        <v>6827000</v>
      </c>
      <c r="J32" s="62">
        <f>SUM(J33,J58,J63)</f>
        <v>6419000</v>
      </c>
      <c r="K32" s="55"/>
    </row>
    <row r="33" spans="1:11" x14ac:dyDescent="0.25">
      <c r="A33" s="30"/>
      <c r="B33" s="30">
        <v>6</v>
      </c>
      <c r="C33" s="30"/>
      <c r="D33" s="30" t="s">
        <v>186</v>
      </c>
      <c r="E33" s="30"/>
      <c r="F33" s="30"/>
      <c r="G33" s="30"/>
      <c r="H33" s="61">
        <f>SUM(H34,H39,H43,H47,H51,H55)</f>
        <v>16833500</v>
      </c>
      <c r="I33" s="61">
        <f>SUM(I34,I39,I43,I47,I51,I55)</f>
        <v>6727000</v>
      </c>
      <c r="J33" s="61">
        <f>SUM(J34,J39,J43,J47,J51,J55)</f>
        <v>6319000</v>
      </c>
      <c r="K33" s="56"/>
    </row>
    <row r="34" spans="1:11" x14ac:dyDescent="0.25">
      <c r="B34" s="25">
        <v>61</v>
      </c>
      <c r="C34" s="25"/>
      <c r="D34" s="25" t="s">
        <v>185</v>
      </c>
      <c r="E34" s="25"/>
      <c r="F34" s="25"/>
      <c r="G34" s="25"/>
      <c r="H34" s="60">
        <f>SUM(H35:H38)</f>
        <v>1729000</v>
      </c>
      <c r="I34" s="60">
        <f>SUM(I35:I38)</f>
        <v>1735000</v>
      </c>
      <c r="J34" s="60">
        <f>SUM(J35:J38)</f>
        <v>1735000</v>
      </c>
      <c r="K34" s="57"/>
    </row>
    <row r="35" spans="1:11" x14ac:dyDescent="0.25">
      <c r="A35" t="s">
        <v>17</v>
      </c>
      <c r="B35">
        <v>611</v>
      </c>
      <c r="D35" t="s">
        <v>187</v>
      </c>
      <c r="H35" s="50">
        <v>1600000</v>
      </c>
      <c r="I35" s="50">
        <v>1600000</v>
      </c>
      <c r="J35" s="50">
        <v>1600000</v>
      </c>
      <c r="K35" s="51"/>
    </row>
    <row r="36" spans="1:11" x14ac:dyDescent="0.25">
      <c r="A36" t="s">
        <v>17</v>
      </c>
      <c r="B36">
        <v>613</v>
      </c>
      <c r="D36" t="s">
        <v>188</v>
      </c>
      <c r="H36" s="50">
        <v>84000</v>
      </c>
      <c r="I36" s="50">
        <v>85000</v>
      </c>
      <c r="J36" s="50">
        <v>85000</v>
      </c>
      <c r="K36" s="51"/>
    </row>
    <row r="37" spans="1:11" x14ac:dyDescent="0.25">
      <c r="A37" t="s">
        <v>17</v>
      </c>
      <c r="B37">
        <v>614</v>
      </c>
      <c r="D37" t="s">
        <v>189</v>
      </c>
      <c r="H37" s="50">
        <v>45000</v>
      </c>
      <c r="I37" s="50">
        <v>50000</v>
      </c>
      <c r="J37" s="50">
        <v>50000</v>
      </c>
      <c r="K37" s="51"/>
    </row>
    <row r="38" spans="1:11" x14ac:dyDescent="0.25">
      <c r="A38" t="s">
        <v>17</v>
      </c>
      <c r="B38">
        <v>616</v>
      </c>
      <c r="D38" t="s">
        <v>190</v>
      </c>
      <c r="H38" s="51">
        <v>0</v>
      </c>
      <c r="I38" s="51">
        <v>0</v>
      </c>
      <c r="J38" s="51">
        <v>0</v>
      </c>
      <c r="K38" s="51"/>
    </row>
    <row r="39" spans="1:11" x14ac:dyDescent="0.25">
      <c r="B39" s="25">
        <v>63</v>
      </c>
      <c r="C39" s="25"/>
      <c r="D39" s="25" t="s">
        <v>191</v>
      </c>
      <c r="E39" s="25"/>
      <c r="F39" s="25"/>
      <c r="G39" s="25"/>
      <c r="H39" s="60">
        <f>SUM(H40:H42)</f>
        <v>14210000</v>
      </c>
      <c r="I39" s="60">
        <f>SUM(I40:I42)</f>
        <v>4216000</v>
      </c>
      <c r="J39" s="60">
        <f>SUM(J40:J42)</f>
        <v>3858000</v>
      </c>
      <c r="K39" s="57"/>
    </row>
    <row r="40" spans="1:11" x14ac:dyDescent="0.25">
      <c r="A40" t="s">
        <v>104</v>
      </c>
      <c r="B40">
        <v>633</v>
      </c>
      <c r="D40" t="s">
        <v>199</v>
      </c>
      <c r="H40" s="50">
        <v>3910000</v>
      </c>
      <c r="I40" s="50">
        <v>1595000</v>
      </c>
      <c r="J40" s="50">
        <v>1500000</v>
      </c>
      <c r="K40" s="51"/>
    </row>
    <row r="41" spans="1:11" x14ac:dyDescent="0.25">
      <c r="A41" t="s">
        <v>104</v>
      </c>
      <c r="B41">
        <v>634</v>
      </c>
      <c r="D41" t="s">
        <v>200</v>
      </c>
      <c r="H41" s="51"/>
      <c r="I41" s="51"/>
      <c r="J41" s="51"/>
      <c r="K41" s="51"/>
    </row>
    <row r="42" spans="1:11" x14ac:dyDescent="0.25">
      <c r="A42" t="s">
        <v>104</v>
      </c>
      <c r="B42">
        <v>638</v>
      </c>
      <c r="D42" t="s">
        <v>201</v>
      </c>
      <c r="H42" s="50">
        <v>10300000</v>
      </c>
      <c r="I42" s="50">
        <v>2621000</v>
      </c>
      <c r="J42" s="50">
        <v>2358000</v>
      </c>
      <c r="K42" s="51"/>
    </row>
    <row r="43" spans="1:11" x14ac:dyDescent="0.25">
      <c r="B43" s="25">
        <v>64</v>
      </c>
      <c r="C43" s="25"/>
      <c r="D43" s="25" t="s">
        <v>202</v>
      </c>
      <c r="E43" s="25"/>
      <c r="F43" s="25"/>
      <c r="G43" s="25"/>
      <c r="H43" s="60">
        <f>SUM(H44:H46)</f>
        <v>194000</v>
      </c>
      <c r="I43" s="60">
        <f>SUM(I44:I46)</f>
        <v>191000</v>
      </c>
      <c r="J43" s="60">
        <f>SUM(J44:J46)</f>
        <v>191000</v>
      </c>
      <c r="K43" s="57"/>
    </row>
    <row r="44" spans="1:11" x14ac:dyDescent="0.25">
      <c r="A44" t="s">
        <v>34</v>
      </c>
      <c r="B44">
        <v>641</v>
      </c>
      <c r="D44" t="s">
        <v>203</v>
      </c>
      <c r="H44" s="50">
        <v>1000</v>
      </c>
      <c r="I44" s="50">
        <v>1000</v>
      </c>
      <c r="J44" s="50">
        <v>1000</v>
      </c>
      <c r="K44" s="51"/>
    </row>
    <row r="45" spans="1:11" x14ac:dyDescent="0.25">
      <c r="A45" t="s">
        <v>34</v>
      </c>
      <c r="B45">
        <v>642</v>
      </c>
      <c r="D45" t="s">
        <v>204</v>
      </c>
      <c r="H45" s="50">
        <v>193000</v>
      </c>
      <c r="I45" s="50">
        <v>190000</v>
      </c>
      <c r="J45" s="50">
        <v>190000</v>
      </c>
      <c r="K45" s="51"/>
    </row>
    <row r="46" spans="1:11" x14ac:dyDescent="0.25">
      <c r="A46" t="s">
        <v>34</v>
      </c>
      <c r="B46">
        <v>642</v>
      </c>
      <c r="D46" t="s">
        <v>204</v>
      </c>
      <c r="H46" s="51"/>
      <c r="I46" s="51"/>
      <c r="J46" s="51"/>
      <c r="K46" s="51"/>
    </row>
    <row r="47" spans="1:11" x14ac:dyDescent="0.25">
      <c r="B47" s="25">
        <v>65</v>
      </c>
      <c r="C47" s="25"/>
      <c r="D47" s="25" t="s">
        <v>327</v>
      </c>
      <c r="E47" s="25"/>
      <c r="F47" s="25"/>
      <c r="G47" s="25"/>
      <c r="H47" s="60">
        <f>SUM(H48:H50)</f>
        <v>596500</v>
      </c>
      <c r="I47" s="60">
        <f>SUM(I48:I50)</f>
        <v>495000</v>
      </c>
      <c r="J47" s="60">
        <f>SUM(J48:J50)</f>
        <v>445000</v>
      </c>
      <c r="K47" s="57"/>
    </row>
    <row r="48" spans="1:11" x14ac:dyDescent="0.25">
      <c r="A48" t="s">
        <v>34</v>
      </c>
      <c r="B48">
        <v>651</v>
      </c>
      <c r="D48" t="s">
        <v>205</v>
      </c>
      <c r="H48" s="50">
        <v>6500</v>
      </c>
      <c r="I48" s="50">
        <v>5000</v>
      </c>
      <c r="J48" s="50">
        <v>5000</v>
      </c>
      <c r="K48" s="51"/>
    </row>
    <row r="49" spans="1:11" x14ac:dyDescent="0.25">
      <c r="A49" t="s">
        <v>64</v>
      </c>
      <c r="B49">
        <v>652</v>
      </c>
      <c r="D49" t="s">
        <v>206</v>
      </c>
      <c r="H49" s="50">
        <v>40000</v>
      </c>
      <c r="I49" s="50">
        <v>40000</v>
      </c>
      <c r="J49" s="50">
        <v>40000</v>
      </c>
      <c r="K49" s="51"/>
    </row>
    <row r="50" spans="1:11" x14ac:dyDescent="0.25">
      <c r="A50" t="s">
        <v>64</v>
      </c>
      <c r="B50">
        <v>653</v>
      </c>
      <c r="D50" t="s">
        <v>207</v>
      </c>
      <c r="H50" s="50">
        <v>550000</v>
      </c>
      <c r="I50" s="50">
        <v>450000</v>
      </c>
      <c r="J50" s="50">
        <v>400000</v>
      </c>
      <c r="K50" s="51"/>
    </row>
    <row r="51" spans="1:11" x14ac:dyDescent="0.25">
      <c r="B51" s="25">
        <v>66</v>
      </c>
      <c r="C51" s="25"/>
      <c r="D51" s="25" t="s">
        <v>307</v>
      </c>
      <c r="E51" s="25"/>
      <c r="F51" s="25"/>
      <c r="G51" s="25"/>
      <c r="H51" s="60">
        <f>SUM(H52:H54)</f>
        <v>10000</v>
      </c>
      <c r="I51" s="60">
        <f>SUM(I52:I54)</f>
        <v>10000</v>
      </c>
      <c r="J51" s="60">
        <f>SUM(J52:J54)</f>
        <v>10000</v>
      </c>
      <c r="K51" s="57"/>
    </row>
    <row r="52" spans="1:11" x14ac:dyDescent="0.25">
      <c r="D52" s="25" t="s">
        <v>216</v>
      </c>
      <c r="E52" s="25"/>
      <c r="H52" s="51"/>
      <c r="I52" s="51"/>
      <c r="J52" s="51"/>
      <c r="K52" s="51"/>
    </row>
    <row r="53" spans="1:11" x14ac:dyDescent="0.25">
      <c r="A53" t="s">
        <v>34</v>
      </c>
      <c r="B53">
        <v>661</v>
      </c>
      <c r="D53" t="s">
        <v>297</v>
      </c>
      <c r="H53" s="50">
        <v>10000</v>
      </c>
      <c r="I53" s="50">
        <v>10000</v>
      </c>
      <c r="J53" s="50">
        <v>10000</v>
      </c>
      <c r="K53" s="51"/>
    </row>
    <row r="54" spans="1:11" x14ac:dyDescent="0.25">
      <c r="A54" t="s">
        <v>136</v>
      </c>
      <c r="B54">
        <v>663</v>
      </c>
      <c r="D54" t="s">
        <v>150</v>
      </c>
      <c r="H54" s="51"/>
      <c r="I54" s="51"/>
      <c r="J54" s="51"/>
      <c r="K54" s="51"/>
    </row>
    <row r="55" spans="1:11" x14ac:dyDescent="0.25">
      <c r="B55" s="25">
        <v>68</v>
      </c>
      <c r="C55" s="25"/>
      <c r="D55" s="25" t="s">
        <v>208</v>
      </c>
      <c r="E55" s="25"/>
      <c r="F55" s="25"/>
      <c r="G55" s="25"/>
      <c r="H55" s="60">
        <f>SUM(H56:H57)</f>
        <v>94000</v>
      </c>
      <c r="I55" s="60">
        <f>SUM(I56:I57)</f>
        <v>80000</v>
      </c>
      <c r="J55" s="60">
        <f>SUM(J56:J57)</f>
        <v>80000</v>
      </c>
      <c r="K55" s="57"/>
    </row>
    <row r="56" spans="1:11" x14ac:dyDescent="0.25">
      <c r="A56" t="s">
        <v>34</v>
      </c>
      <c r="B56">
        <v>681</v>
      </c>
      <c r="D56" t="s">
        <v>209</v>
      </c>
      <c r="H56" s="50">
        <v>44000</v>
      </c>
      <c r="I56" s="50">
        <v>30000</v>
      </c>
      <c r="J56" s="50">
        <v>30000</v>
      </c>
      <c r="K56" s="51"/>
    </row>
    <row r="57" spans="1:11" x14ac:dyDescent="0.25">
      <c r="A57">
        <v>2</v>
      </c>
      <c r="B57">
        <v>683</v>
      </c>
      <c r="D57" t="s">
        <v>190</v>
      </c>
      <c r="H57" s="50">
        <v>50000</v>
      </c>
      <c r="I57" s="50">
        <v>50000</v>
      </c>
      <c r="J57" s="50">
        <v>50000</v>
      </c>
      <c r="K57" s="51"/>
    </row>
    <row r="58" spans="1:11" x14ac:dyDescent="0.25">
      <c r="B58" s="30">
        <v>7</v>
      </c>
      <c r="C58" s="30"/>
      <c r="D58" s="30" t="s">
        <v>210</v>
      </c>
      <c r="E58" s="30"/>
      <c r="F58" s="30"/>
      <c r="G58" s="30"/>
      <c r="H58" s="61">
        <f t="shared" ref="H58:J59" si="0">SUM(H59)</f>
        <v>100000</v>
      </c>
      <c r="I58" s="61">
        <f t="shared" si="0"/>
        <v>100000</v>
      </c>
      <c r="J58" s="61">
        <f t="shared" si="0"/>
        <v>100000</v>
      </c>
      <c r="K58" s="56"/>
    </row>
    <row r="59" spans="1:11" x14ac:dyDescent="0.25">
      <c r="B59" s="25">
        <v>71</v>
      </c>
      <c r="C59" s="25"/>
      <c r="D59" s="25" t="s">
        <v>306</v>
      </c>
      <c r="E59" s="25"/>
      <c r="F59" s="25"/>
      <c r="G59" s="25"/>
      <c r="H59" s="60">
        <f t="shared" si="0"/>
        <v>100000</v>
      </c>
      <c r="I59" s="60">
        <f t="shared" si="0"/>
        <v>100000</v>
      </c>
      <c r="J59" s="60">
        <f t="shared" si="0"/>
        <v>100000</v>
      </c>
      <c r="K59" s="57"/>
    </row>
    <row r="60" spans="1:11" x14ac:dyDescent="0.25">
      <c r="A60" t="s">
        <v>192</v>
      </c>
      <c r="B60">
        <v>711</v>
      </c>
      <c r="D60" t="s">
        <v>211</v>
      </c>
      <c r="H60" s="50">
        <v>100000</v>
      </c>
      <c r="I60" s="50">
        <v>100000</v>
      </c>
      <c r="J60" s="50">
        <v>100000</v>
      </c>
      <c r="K60" s="51"/>
    </row>
    <row r="61" spans="1:11" x14ac:dyDescent="0.25">
      <c r="B61" s="25">
        <v>72</v>
      </c>
      <c r="C61" s="25"/>
      <c r="D61" s="25" t="s">
        <v>305</v>
      </c>
      <c r="E61" s="25"/>
      <c r="F61" s="25"/>
      <c r="G61" s="25"/>
      <c r="H61" s="57">
        <f>SUM(H62)</f>
        <v>0</v>
      </c>
      <c r="I61" s="57">
        <f>SUM(I62)</f>
        <v>0</v>
      </c>
      <c r="J61" s="57">
        <f>SUM(J62)</f>
        <v>0</v>
      </c>
      <c r="K61" s="57"/>
    </row>
    <row r="62" spans="1:11" x14ac:dyDescent="0.25">
      <c r="A62" t="s">
        <v>192</v>
      </c>
      <c r="B62">
        <v>722</v>
      </c>
      <c r="D62" t="s">
        <v>212</v>
      </c>
      <c r="H62" s="51">
        <v>0</v>
      </c>
      <c r="I62" s="51">
        <v>0</v>
      </c>
      <c r="J62" s="51">
        <v>0</v>
      </c>
      <c r="K62" s="51"/>
    </row>
    <row r="63" spans="1:11" x14ac:dyDescent="0.25">
      <c r="B63" s="30">
        <v>8</v>
      </c>
      <c r="C63" s="30"/>
      <c r="D63" s="30" t="s">
        <v>213</v>
      </c>
      <c r="E63" s="30"/>
      <c r="F63" s="30"/>
      <c r="G63" s="30"/>
      <c r="H63" s="61">
        <f>SUM(H64)</f>
        <v>1400000</v>
      </c>
      <c r="I63" s="61">
        <f>SUM(I64)</f>
        <v>0</v>
      </c>
      <c r="J63" s="61">
        <f>SUM(J64)</f>
        <v>0</v>
      </c>
      <c r="K63" s="56"/>
    </row>
    <row r="64" spans="1:11" x14ac:dyDescent="0.25">
      <c r="B64" s="25">
        <v>84</v>
      </c>
      <c r="C64" s="25"/>
      <c r="D64" s="25" t="s">
        <v>214</v>
      </c>
      <c r="E64" s="25"/>
      <c r="F64" s="25"/>
      <c r="G64" s="25"/>
      <c r="H64" s="60">
        <v>1400000</v>
      </c>
      <c r="I64" s="60">
        <f>SUM(I66)</f>
        <v>0</v>
      </c>
      <c r="J64" s="60">
        <f>SUM(J66)</f>
        <v>0</v>
      </c>
      <c r="K64" s="57"/>
    </row>
    <row r="65" spans="1:11" x14ac:dyDescent="0.25">
      <c r="A65" t="s">
        <v>193</v>
      </c>
      <c r="B65">
        <v>844</v>
      </c>
      <c r="D65" t="s">
        <v>298</v>
      </c>
      <c r="H65" s="51"/>
      <c r="I65" s="51"/>
      <c r="J65" s="51"/>
      <c r="K65" s="51"/>
    </row>
    <row r="66" spans="1:11" x14ac:dyDescent="0.25">
      <c r="D66" t="s">
        <v>215</v>
      </c>
      <c r="H66" s="50">
        <v>1400000</v>
      </c>
      <c r="I66" s="50"/>
      <c r="J66" s="50"/>
      <c r="K66" s="51"/>
    </row>
    <row r="67" spans="1:11" x14ac:dyDescent="0.25">
      <c r="A67" s="32"/>
      <c r="B67" s="32"/>
      <c r="C67" s="32" t="s">
        <v>194</v>
      </c>
      <c r="D67" s="32"/>
      <c r="E67" s="32"/>
      <c r="F67" s="32"/>
      <c r="G67" s="32"/>
      <c r="H67" s="66">
        <f>SUM(H68,H91,H102)</f>
        <v>18333500</v>
      </c>
      <c r="I67" s="66">
        <f>SUM(I68,I91,I102)</f>
        <v>6827000</v>
      </c>
      <c r="J67" s="66">
        <f>SUM(J68,J91,J102)</f>
        <v>6419000</v>
      </c>
      <c r="K67" s="52"/>
    </row>
    <row r="68" spans="1:11" x14ac:dyDescent="0.25">
      <c r="A68" s="33"/>
      <c r="B68" s="33">
        <v>3</v>
      </c>
      <c r="C68" s="33"/>
      <c r="D68" s="33" t="s">
        <v>22</v>
      </c>
      <c r="E68" s="33"/>
      <c r="F68" s="33"/>
      <c r="G68" s="33"/>
      <c r="H68" s="64">
        <f>SUM(H69,H73,H79,H82,H84,H86,H88)</f>
        <v>3761000</v>
      </c>
      <c r="I68" s="64">
        <f>SUM(I69,I73,I79,I82,I84,I86,I88)</f>
        <v>3897000</v>
      </c>
      <c r="J68" s="64">
        <f>SUM(J69,J73,J79,J82,J84,J86,J88)</f>
        <v>4739000</v>
      </c>
      <c r="K68" s="53"/>
    </row>
    <row r="69" spans="1:11" x14ac:dyDescent="0.25">
      <c r="A69" s="3"/>
      <c r="B69" s="3">
        <v>31</v>
      </c>
      <c r="C69" s="3"/>
      <c r="D69" s="3" t="s">
        <v>23</v>
      </c>
      <c r="E69" s="3"/>
      <c r="F69" s="3"/>
      <c r="G69" s="3"/>
      <c r="H69" s="65">
        <f>SUM(H70:H72)</f>
        <v>491700</v>
      </c>
      <c r="I69" s="65">
        <v>491700</v>
      </c>
      <c r="J69" s="65">
        <v>491700</v>
      </c>
      <c r="K69" s="54"/>
    </row>
    <row r="70" spans="1:11" x14ac:dyDescent="0.25">
      <c r="B70">
        <v>311</v>
      </c>
      <c r="D70" t="s">
        <v>24</v>
      </c>
      <c r="H70" s="50">
        <v>405000</v>
      </c>
      <c r="I70" s="50"/>
      <c r="J70" s="50"/>
      <c r="K70" s="51"/>
    </row>
    <row r="71" spans="1:11" x14ac:dyDescent="0.25">
      <c r="B71">
        <v>312</v>
      </c>
      <c r="D71" t="s">
        <v>217</v>
      </c>
      <c r="H71" s="50">
        <v>17000</v>
      </c>
      <c r="I71" s="50"/>
      <c r="J71" s="50"/>
      <c r="K71" s="51"/>
    </row>
    <row r="72" spans="1:11" x14ac:dyDescent="0.25">
      <c r="B72">
        <v>313</v>
      </c>
      <c r="D72" t="s">
        <v>25</v>
      </c>
      <c r="H72" s="50">
        <v>69700</v>
      </c>
      <c r="I72" s="50"/>
      <c r="J72" s="50"/>
      <c r="K72" s="51"/>
    </row>
    <row r="73" spans="1:11" x14ac:dyDescent="0.25">
      <c r="A73" s="3"/>
      <c r="B73" s="3">
        <v>32</v>
      </c>
      <c r="C73" s="3"/>
      <c r="D73" s="3" t="s">
        <v>26</v>
      </c>
      <c r="E73" s="3"/>
      <c r="F73" s="3"/>
      <c r="G73" s="3"/>
      <c r="H73" s="65">
        <f>SUM(H74:H78)</f>
        <v>2200300</v>
      </c>
      <c r="I73" s="65">
        <v>2175300</v>
      </c>
      <c r="J73" s="65">
        <v>3050300</v>
      </c>
      <c r="K73" s="54"/>
    </row>
    <row r="74" spans="1:11" x14ac:dyDescent="0.25">
      <c r="B74">
        <v>321</v>
      </c>
      <c r="D74" t="s">
        <v>29</v>
      </c>
      <c r="H74" s="50">
        <v>60800</v>
      </c>
      <c r="I74" s="50"/>
      <c r="J74" s="50"/>
      <c r="K74" s="51"/>
    </row>
    <row r="75" spans="1:11" x14ac:dyDescent="0.25">
      <c r="B75">
        <v>322</v>
      </c>
      <c r="D75" t="s">
        <v>218</v>
      </c>
      <c r="H75" s="50">
        <v>1103000</v>
      </c>
      <c r="I75" s="50"/>
      <c r="J75" s="50"/>
      <c r="K75" s="51"/>
    </row>
    <row r="76" spans="1:11" x14ac:dyDescent="0.25">
      <c r="B76">
        <v>323</v>
      </c>
      <c r="D76" t="s">
        <v>27</v>
      </c>
      <c r="H76" s="50">
        <v>765500</v>
      </c>
      <c r="I76" s="50"/>
      <c r="J76" s="50"/>
      <c r="K76" s="51"/>
    </row>
    <row r="77" spans="1:11" x14ac:dyDescent="0.25">
      <c r="B77">
        <v>324</v>
      </c>
      <c r="D77" t="s">
        <v>52</v>
      </c>
      <c r="H77" s="50">
        <v>2000</v>
      </c>
      <c r="I77" s="50"/>
      <c r="J77" s="50"/>
      <c r="K77" s="51"/>
    </row>
    <row r="78" spans="1:11" x14ac:dyDescent="0.25">
      <c r="B78">
        <v>329</v>
      </c>
      <c r="D78" t="s">
        <v>28</v>
      </c>
      <c r="H78" s="50">
        <v>269000</v>
      </c>
      <c r="I78" s="50"/>
      <c r="J78" s="50"/>
      <c r="K78" s="51"/>
    </row>
    <row r="79" spans="1:11" x14ac:dyDescent="0.25">
      <c r="A79" s="3"/>
      <c r="B79" s="3">
        <v>34</v>
      </c>
      <c r="C79" s="3"/>
      <c r="D79" s="3" t="s">
        <v>53</v>
      </c>
      <c r="E79" s="3"/>
      <c r="F79" s="3"/>
      <c r="G79" s="3"/>
      <c r="H79" s="65">
        <f>SUM(H80:H81)</f>
        <v>22000</v>
      </c>
      <c r="I79" s="65">
        <v>22000</v>
      </c>
      <c r="J79" s="65">
        <v>22000</v>
      </c>
      <c r="K79" s="54"/>
    </row>
    <row r="80" spans="1:11" x14ac:dyDescent="0.25">
      <c r="B80">
        <v>342</v>
      </c>
      <c r="D80" t="s">
        <v>219</v>
      </c>
      <c r="H80" s="51">
        <v>0</v>
      </c>
      <c r="I80" s="51"/>
      <c r="J80" s="51"/>
      <c r="K80" s="51"/>
    </row>
    <row r="81" spans="1:11" x14ac:dyDescent="0.25">
      <c r="B81">
        <v>343</v>
      </c>
      <c r="D81" t="s">
        <v>54</v>
      </c>
      <c r="H81" s="50">
        <v>22000</v>
      </c>
      <c r="I81" s="50"/>
      <c r="J81" s="50"/>
      <c r="K81" s="51"/>
    </row>
    <row r="82" spans="1:11" x14ac:dyDescent="0.25">
      <c r="A82" s="3"/>
      <c r="B82" s="3">
        <v>35</v>
      </c>
      <c r="C82" s="3"/>
      <c r="D82" s="3" t="s">
        <v>220</v>
      </c>
      <c r="E82" s="3"/>
      <c r="F82" s="3"/>
      <c r="G82" s="3"/>
      <c r="H82" s="65">
        <f>SUM(H83)</f>
        <v>0</v>
      </c>
      <c r="I82" s="65">
        <v>0</v>
      </c>
      <c r="J82" s="65">
        <v>0</v>
      </c>
      <c r="K82" s="54"/>
    </row>
    <row r="83" spans="1:11" x14ac:dyDescent="0.25">
      <c r="B83">
        <v>352</v>
      </c>
      <c r="D83" t="s">
        <v>221</v>
      </c>
      <c r="H83" s="50">
        <v>0</v>
      </c>
      <c r="I83" s="50"/>
      <c r="J83" s="50"/>
      <c r="K83" s="51"/>
    </row>
    <row r="84" spans="1:11" x14ac:dyDescent="0.25">
      <c r="A84" s="3"/>
      <c r="B84" s="3">
        <v>36</v>
      </c>
      <c r="C84" s="3"/>
      <c r="D84" s="3" t="s">
        <v>222</v>
      </c>
      <c r="E84" s="3"/>
      <c r="F84" s="3"/>
      <c r="G84" s="3"/>
      <c r="H84" s="65">
        <f>SUM(H85)</f>
        <v>55000</v>
      </c>
      <c r="I84" s="65">
        <v>55000</v>
      </c>
      <c r="J84" s="65">
        <v>55000</v>
      </c>
      <c r="K84" s="54"/>
    </row>
    <row r="85" spans="1:11" x14ac:dyDescent="0.25">
      <c r="B85">
        <v>366</v>
      </c>
      <c r="D85" t="s">
        <v>299</v>
      </c>
      <c r="H85" s="50">
        <v>55000</v>
      </c>
      <c r="I85" s="50"/>
      <c r="J85" s="50"/>
      <c r="K85" s="51"/>
    </row>
    <row r="86" spans="1:11" x14ac:dyDescent="0.25">
      <c r="A86" s="3"/>
      <c r="B86" s="3">
        <v>37</v>
      </c>
      <c r="C86" s="3"/>
      <c r="D86" s="3" t="s">
        <v>95</v>
      </c>
      <c r="E86" s="3"/>
      <c r="F86" s="3"/>
      <c r="G86" s="3"/>
      <c r="H86" s="65">
        <f>SUM(H87)</f>
        <v>419000</v>
      </c>
      <c r="I86" s="65">
        <v>435000</v>
      </c>
      <c r="J86" s="65">
        <v>435000</v>
      </c>
      <c r="K86" s="54"/>
    </row>
    <row r="87" spans="1:11" x14ac:dyDescent="0.25">
      <c r="B87">
        <v>372</v>
      </c>
      <c r="D87" t="s">
        <v>223</v>
      </c>
      <c r="H87" s="50">
        <v>419000</v>
      </c>
      <c r="I87" s="50"/>
      <c r="J87" s="50"/>
      <c r="K87" s="51"/>
    </row>
    <row r="88" spans="1:11" x14ac:dyDescent="0.25">
      <c r="A88" s="3"/>
      <c r="B88" s="3">
        <v>38</v>
      </c>
      <c r="C88" s="3"/>
      <c r="D88" s="3" t="s">
        <v>224</v>
      </c>
      <c r="E88" s="3"/>
      <c r="F88" s="3"/>
      <c r="G88" s="3"/>
      <c r="H88" s="65">
        <f>SUM(H89:H90)</f>
        <v>573000</v>
      </c>
      <c r="I88" s="65">
        <v>718000</v>
      </c>
      <c r="J88" s="65">
        <v>685000</v>
      </c>
      <c r="K88" s="54"/>
    </row>
    <row r="89" spans="1:11" x14ac:dyDescent="0.25">
      <c r="B89">
        <v>381</v>
      </c>
      <c r="D89" t="s">
        <v>33</v>
      </c>
      <c r="H89" s="50">
        <v>533000</v>
      </c>
      <c r="I89" s="50"/>
      <c r="J89" s="50"/>
      <c r="K89" s="51"/>
    </row>
    <row r="90" spans="1:11" x14ac:dyDescent="0.25">
      <c r="B90">
        <v>382</v>
      </c>
      <c r="D90" t="s">
        <v>300</v>
      </c>
      <c r="H90" s="50">
        <v>40000</v>
      </c>
      <c r="I90" s="50"/>
      <c r="J90" s="50"/>
      <c r="K90" s="51"/>
    </row>
    <row r="91" spans="1:11" x14ac:dyDescent="0.25">
      <c r="A91" s="33"/>
      <c r="B91" s="33">
        <v>4</v>
      </c>
      <c r="C91" s="33"/>
      <c r="D91" s="33" t="s">
        <v>58</v>
      </c>
      <c r="E91" s="33"/>
      <c r="F91" s="33"/>
      <c r="G91" s="33"/>
      <c r="H91" s="64">
        <f>SUM(H92,H94,H99)</f>
        <v>13172500</v>
      </c>
      <c r="I91" s="64">
        <f>SUM(I92,I94,I99)</f>
        <v>2930000</v>
      </c>
      <c r="J91" s="64">
        <f>SUM(J92,J94,J99)</f>
        <v>1680000</v>
      </c>
      <c r="K91" s="53"/>
    </row>
    <row r="92" spans="1:11" x14ac:dyDescent="0.25">
      <c r="A92" s="3"/>
      <c r="B92" s="3">
        <v>41</v>
      </c>
      <c r="C92" s="3"/>
      <c r="D92" s="3" t="s">
        <v>302</v>
      </c>
      <c r="E92" s="3"/>
      <c r="F92" s="3"/>
      <c r="G92" s="3"/>
      <c r="H92" s="65">
        <f>SUM(H93)</f>
        <v>100000</v>
      </c>
      <c r="I92" s="65">
        <v>200000</v>
      </c>
      <c r="J92" s="65">
        <v>200000</v>
      </c>
      <c r="K92" s="54"/>
    </row>
    <row r="93" spans="1:11" x14ac:dyDescent="0.25">
      <c r="B93">
        <v>411</v>
      </c>
      <c r="D93" t="s">
        <v>127</v>
      </c>
      <c r="H93" s="50">
        <v>100000</v>
      </c>
      <c r="I93" s="50"/>
      <c r="J93" s="50"/>
      <c r="K93" s="51"/>
    </row>
    <row r="94" spans="1:11" x14ac:dyDescent="0.25">
      <c r="A94" s="3"/>
      <c r="B94" s="3">
        <v>42</v>
      </c>
      <c r="C94" s="3"/>
      <c r="D94" s="3" t="s">
        <v>301</v>
      </c>
      <c r="E94" s="3"/>
      <c r="F94" s="3"/>
      <c r="G94" s="3"/>
      <c r="H94" s="65">
        <f>SUM(H95:H98)</f>
        <v>12789500</v>
      </c>
      <c r="I94" s="65">
        <v>1730000</v>
      </c>
      <c r="J94" s="65">
        <v>780000</v>
      </c>
      <c r="K94" s="54"/>
    </row>
    <row r="95" spans="1:11" x14ac:dyDescent="0.25">
      <c r="B95">
        <v>421</v>
      </c>
      <c r="D95" t="s">
        <v>156</v>
      </c>
      <c r="H95" s="50">
        <v>10980000</v>
      </c>
      <c r="I95" s="50"/>
      <c r="J95" s="50"/>
      <c r="K95" s="51"/>
    </row>
    <row r="96" spans="1:11" x14ac:dyDescent="0.25">
      <c r="B96">
        <v>422</v>
      </c>
      <c r="D96" t="s">
        <v>41</v>
      </c>
      <c r="H96" s="50">
        <v>166000</v>
      </c>
      <c r="I96" s="50"/>
      <c r="J96" s="50"/>
      <c r="K96" s="51"/>
    </row>
    <row r="97" spans="1:11" x14ac:dyDescent="0.25">
      <c r="B97">
        <v>423</v>
      </c>
      <c r="D97" t="s">
        <v>225</v>
      </c>
      <c r="H97" s="51">
        <v>0</v>
      </c>
      <c r="I97" s="51"/>
      <c r="J97" s="51"/>
      <c r="K97" s="51"/>
    </row>
    <row r="98" spans="1:11" x14ac:dyDescent="0.25">
      <c r="B98">
        <v>426</v>
      </c>
      <c r="D98" t="s">
        <v>60</v>
      </c>
      <c r="H98" s="50">
        <v>1643500</v>
      </c>
      <c r="I98" s="50"/>
      <c r="J98" s="50"/>
      <c r="K98" s="51"/>
    </row>
    <row r="99" spans="1:11" x14ac:dyDescent="0.25">
      <c r="A99" s="3"/>
      <c r="B99" s="3">
        <v>45</v>
      </c>
      <c r="C99" s="3"/>
      <c r="D99" s="3" t="s">
        <v>303</v>
      </c>
      <c r="E99" s="3"/>
      <c r="F99" s="3"/>
      <c r="G99" s="3"/>
      <c r="H99" s="65">
        <f>SUM(H100)</f>
        <v>283000</v>
      </c>
      <c r="I99" s="65">
        <v>1000000</v>
      </c>
      <c r="J99" s="65">
        <v>700000</v>
      </c>
      <c r="K99" s="54"/>
    </row>
    <row r="100" spans="1:11" x14ac:dyDescent="0.25">
      <c r="B100">
        <v>451</v>
      </c>
      <c r="D100" t="s">
        <v>94</v>
      </c>
      <c r="H100" s="50">
        <v>283000</v>
      </c>
      <c r="I100" s="50"/>
      <c r="J100" s="50"/>
      <c r="K100" s="51"/>
    </row>
    <row r="101" spans="1:11" x14ac:dyDescent="0.25">
      <c r="A101" s="33"/>
      <c r="B101" s="33">
        <v>5</v>
      </c>
      <c r="C101" s="33"/>
      <c r="D101" s="33" t="s">
        <v>304</v>
      </c>
      <c r="E101" s="33"/>
      <c r="F101" s="33"/>
      <c r="G101" s="33"/>
      <c r="H101" s="64">
        <f t="shared" ref="H101:J102" si="1">SUM(H102)</f>
        <v>1400000</v>
      </c>
      <c r="I101" s="64">
        <v>0</v>
      </c>
      <c r="J101" s="64">
        <v>0</v>
      </c>
      <c r="K101" s="53"/>
    </row>
    <row r="102" spans="1:11" x14ac:dyDescent="0.25">
      <c r="A102" s="3"/>
      <c r="B102" s="3">
        <v>54</v>
      </c>
      <c r="C102" s="3"/>
      <c r="D102" s="3"/>
      <c r="E102" s="3"/>
      <c r="F102" s="3"/>
      <c r="G102" s="3"/>
      <c r="H102" s="63">
        <f t="shared" si="1"/>
        <v>1400000</v>
      </c>
      <c r="I102" s="63">
        <f t="shared" si="1"/>
        <v>0</v>
      </c>
      <c r="J102" s="63">
        <f t="shared" si="1"/>
        <v>0</v>
      </c>
      <c r="K102" s="54"/>
    </row>
    <row r="103" spans="1:11" x14ac:dyDescent="0.25">
      <c r="B103">
        <v>544</v>
      </c>
      <c r="H103" s="50">
        <v>1400000</v>
      </c>
      <c r="I103" s="50"/>
      <c r="J103" s="50"/>
      <c r="K103" s="51"/>
    </row>
    <row r="105" spans="1:11" x14ac:dyDescent="0.25">
      <c r="A105" s="34"/>
      <c r="B105" s="34" t="s">
        <v>195</v>
      </c>
      <c r="C105" s="34"/>
      <c r="D105" s="34"/>
      <c r="E105" s="34"/>
      <c r="F105" s="34"/>
      <c r="G105" s="34"/>
      <c r="H105" s="34"/>
      <c r="I105" s="34"/>
      <c r="J105" s="34"/>
      <c r="K105" s="34" t="s">
        <v>10</v>
      </c>
    </row>
    <row r="106" spans="1:11" x14ac:dyDescent="0.25">
      <c r="B106" t="s">
        <v>196</v>
      </c>
      <c r="K106" s="5">
        <v>2019</v>
      </c>
    </row>
    <row r="107" spans="1:11" x14ac:dyDescent="0.25">
      <c r="B107">
        <v>1</v>
      </c>
      <c r="C107" t="s">
        <v>21</v>
      </c>
      <c r="H107" s="48"/>
      <c r="I107" s="48"/>
      <c r="J107" s="48"/>
      <c r="K107" s="90">
        <f>SUM(H35,H36,H37:H38)</f>
        <v>1729000</v>
      </c>
    </row>
    <row r="108" spans="1:11" x14ac:dyDescent="0.25">
      <c r="B108">
        <v>2</v>
      </c>
      <c r="C108" t="s">
        <v>159</v>
      </c>
      <c r="H108" s="48"/>
      <c r="I108" s="48"/>
      <c r="J108" s="48"/>
      <c r="K108" s="90">
        <f>SUM(H44,H45,H46,H48,H53,H56,H57)</f>
        <v>304500</v>
      </c>
    </row>
    <row r="109" spans="1:11" x14ac:dyDescent="0.25">
      <c r="B109">
        <v>3</v>
      </c>
      <c r="C109" t="s">
        <v>108</v>
      </c>
      <c r="H109" s="48"/>
      <c r="I109" s="48"/>
      <c r="J109" s="48"/>
      <c r="K109" s="90">
        <f>SUM(H49,H50)</f>
        <v>590000</v>
      </c>
    </row>
    <row r="110" spans="1:11" x14ac:dyDescent="0.25">
      <c r="B110">
        <v>4</v>
      </c>
      <c r="C110" t="s">
        <v>51</v>
      </c>
      <c r="H110" s="48"/>
      <c r="I110" s="48"/>
      <c r="J110" s="48"/>
      <c r="K110" s="90">
        <f>SUM(H40,H41,H42)</f>
        <v>14210000</v>
      </c>
    </row>
    <row r="111" spans="1:11" x14ac:dyDescent="0.25">
      <c r="B111">
        <v>5</v>
      </c>
      <c r="C111" t="s">
        <v>102</v>
      </c>
      <c r="H111" s="48"/>
      <c r="I111" s="48"/>
      <c r="J111" s="48"/>
      <c r="K111" s="48">
        <f>SUM(H54)</f>
        <v>0</v>
      </c>
    </row>
    <row r="112" spans="1:11" x14ac:dyDescent="0.25">
      <c r="B112">
        <v>6</v>
      </c>
      <c r="C112" t="s">
        <v>197</v>
      </c>
      <c r="K112" s="90">
        <f>SUM(H60,H62)</f>
        <v>100000</v>
      </c>
    </row>
    <row r="113" spans="2:11" x14ac:dyDescent="0.25">
      <c r="B113">
        <v>7</v>
      </c>
      <c r="C113" t="s">
        <v>198</v>
      </c>
      <c r="K113" s="90">
        <f>SUM(H66)</f>
        <v>1400000</v>
      </c>
    </row>
    <row r="114" spans="2:11" x14ac:dyDescent="0.25">
      <c r="B114" t="s">
        <v>196</v>
      </c>
      <c r="K114" s="48"/>
    </row>
    <row r="115" spans="2:11" x14ac:dyDescent="0.25">
      <c r="C115" s="35" t="s">
        <v>226</v>
      </c>
      <c r="D115" s="35"/>
      <c r="E115" s="35"/>
      <c r="F115" s="35"/>
      <c r="G115" s="35"/>
      <c r="H115" s="35"/>
      <c r="I115" s="35"/>
      <c r="J115" s="35"/>
      <c r="K115" s="93">
        <f>SUM(K107:K113)</f>
        <v>18333500</v>
      </c>
    </row>
  </sheetData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8"/>
  <sheetViews>
    <sheetView topLeftCell="A146" workbookViewId="0">
      <selection activeCell="F160" sqref="F160"/>
    </sheetView>
  </sheetViews>
  <sheetFormatPr defaultRowHeight="15" x14ac:dyDescent="0.25"/>
  <cols>
    <col min="1" max="9" width="10" customWidth="1"/>
    <col min="10" max="12" width="11" customWidth="1"/>
  </cols>
  <sheetData>
    <row r="2" spans="1:13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3" x14ac:dyDescent="0.2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5">
      <c r="M5" s="1"/>
    </row>
    <row r="6" spans="1:13" x14ac:dyDescent="0.25">
      <c r="A6" s="3" t="s">
        <v>2</v>
      </c>
      <c r="B6" s="3" t="s">
        <v>3</v>
      </c>
      <c r="C6" s="3" t="s">
        <v>14</v>
      </c>
      <c r="D6" s="4" t="s">
        <v>4</v>
      </c>
      <c r="E6" s="4" t="s">
        <v>7</v>
      </c>
      <c r="F6" s="3"/>
      <c r="G6" s="18"/>
      <c r="H6" s="18"/>
      <c r="I6" s="18"/>
      <c r="J6" s="19" t="s">
        <v>10</v>
      </c>
      <c r="K6" s="19" t="s">
        <v>11</v>
      </c>
      <c r="L6" s="19" t="s">
        <v>12</v>
      </c>
    </row>
    <row r="7" spans="1:13" x14ac:dyDescent="0.25">
      <c r="D7" s="4" t="s">
        <v>5</v>
      </c>
      <c r="E7" t="s">
        <v>8</v>
      </c>
      <c r="F7" s="3"/>
      <c r="G7" s="18" t="s">
        <v>9</v>
      </c>
      <c r="H7" s="18"/>
      <c r="I7" s="18"/>
      <c r="J7" s="18">
        <v>2019</v>
      </c>
      <c r="K7" s="18">
        <v>2020</v>
      </c>
      <c r="L7" s="18">
        <v>2021</v>
      </c>
    </row>
    <row r="8" spans="1:13" x14ac:dyDescent="0.25">
      <c r="D8" s="5" t="s">
        <v>6</v>
      </c>
    </row>
    <row r="9" spans="1:13" x14ac:dyDescent="0.25">
      <c r="A9">
        <v>1</v>
      </c>
      <c r="B9">
        <v>2</v>
      </c>
      <c r="D9">
        <v>3</v>
      </c>
      <c r="E9" s="13">
        <v>4</v>
      </c>
      <c r="F9">
        <v>5</v>
      </c>
      <c r="G9">
        <v>6</v>
      </c>
      <c r="J9">
        <v>7</v>
      </c>
      <c r="K9">
        <v>8</v>
      </c>
      <c r="L9">
        <v>9</v>
      </c>
    </row>
    <row r="10" spans="1:13" x14ac:dyDescent="0.25">
      <c r="J10" s="58">
        <f>SUM(J11,J46)</f>
        <v>18333500</v>
      </c>
      <c r="K10" s="58">
        <f>SUM(K11,K46)</f>
        <v>6827000</v>
      </c>
      <c r="L10" s="58">
        <f>SUM(L11,L46)</f>
        <v>6419000</v>
      </c>
    </row>
    <row r="11" spans="1:13" x14ac:dyDescent="0.25">
      <c r="A11" s="9" t="s">
        <v>16</v>
      </c>
      <c r="B11" s="9"/>
      <c r="C11" s="9"/>
      <c r="D11" s="9"/>
      <c r="E11" s="9" t="s">
        <v>13</v>
      </c>
      <c r="F11" s="9"/>
      <c r="G11" s="9"/>
      <c r="H11" s="9"/>
      <c r="I11" s="9"/>
      <c r="J11" s="80">
        <f>SUM(J13,J33)</f>
        <v>418500</v>
      </c>
      <c r="K11" s="80">
        <f>SUM(K13,K33)</f>
        <v>418500</v>
      </c>
      <c r="L11" s="80">
        <f>SUM(L13,L33)</f>
        <v>418500</v>
      </c>
    </row>
    <row r="12" spans="1:13" x14ac:dyDescent="0.25">
      <c r="E12" s="11"/>
      <c r="F12" s="11"/>
      <c r="G12" s="11"/>
      <c r="H12" s="11"/>
      <c r="J12" s="1"/>
      <c r="K12" s="1"/>
      <c r="L12" s="1"/>
    </row>
    <row r="13" spans="1:13" x14ac:dyDescent="0.25">
      <c r="A13" s="81" t="s">
        <v>16</v>
      </c>
      <c r="B13" s="81" t="s">
        <v>17</v>
      </c>
      <c r="C13" s="81"/>
      <c r="D13" s="81"/>
      <c r="E13" s="81" t="s">
        <v>35</v>
      </c>
      <c r="F13" s="81"/>
      <c r="G13" s="81"/>
      <c r="H13" s="81"/>
      <c r="I13" s="81"/>
      <c r="J13" s="82">
        <f>SUM(J15)</f>
        <v>406500</v>
      </c>
      <c r="K13" s="82">
        <f>SUM(K15)</f>
        <v>406500</v>
      </c>
      <c r="L13" s="82">
        <f>SUM(L15)</f>
        <v>406500</v>
      </c>
    </row>
    <row r="14" spans="1:13" x14ac:dyDescent="0.25">
      <c r="E14" s="11"/>
      <c r="F14" s="11"/>
      <c r="G14" s="11"/>
      <c r="H14" s="11"/>
      <c r="J14" s="1"/>
      <c r="K14" s="1"/>
      <c r="L14" s="1"/>
    </row>
    <row r="15" spans="1:13" x14ac:dyDescent="0.25">
      <c r="A15" s="2" t="s">
        <v>16</v>
      </c>
      <c r="B15" s="2" t="s">
        <v>17</v>
      </c>
      <c r="C15" s="2">
        <v>1000</v>
      </c>
      <c r="D15" s="2"/>
      <c r="E15" s="9" t="s">
        <v>18</v>
      </c>
      <c r="F15" s="9"/>
      <c r="G15" s="9"/>
      <c r="H15" s="9"/>
      <c r="I15" s="2"/>
      <c r="J15" s="77">
        <f>SUM(J16,J27)</f>
        <v>406500</v>
      </c>
      <c r="K15" s="77">
        <f>SUM(K16,K27)</f>
        <v>406500</v>
      </c>
      <c r="L15" s="77">
        <f>SUM(L16,L27)</f>
        <v>406500</v>
      </c>
    </row>
    <row r="16" spans="1:13" x14ac:dyDescent="0.25">
      <c r="A16" s="15" t="s">
        <v>16</v>
      </c>
      <c r="B16" s="15" t="s">
        <v>17</v>
      </c>
      <c r="C16" s="15">
        <v>1000</v>
      </c>
      <c r="D16" s="15" t="s">
        <v>15</v>
      </c>
      <c r="E16" s="15" t="s">
        <v>19</v>
      </c>
      <c r="F16" s="15" t="s">
        <v>20</v>
      </c>
      <c r="G16" s="15"/>
      <c r="H16" s="15"/>
      <c r="I16" s="15"/>
      <c r="J16" s="74">
        <f>SUM(J19)</f>
        <v>386500</v>
      </c>
      <c r="K16" s="74">
        <f>SUM(K19)</f>
        <v>386500</v>
      </c>
      <c r="L16" s="74">
        <f>SUM(L19)</f>
        <v>386500</v>
      </c>
    </row>
    <row r="17" spans="1:12" x14ac:dyDescent="0.25">
      <c r="A17" s="6"/>
      <c r="B17" s="6"/>
      <c r="C17" s="6"/>
      <c r="D17" s="6">
        <v>1</v>
      </c>
      <c r="E17" s="6"/>
      <c r="F17" s="6" t="s">
        <v>21</v>
      </c>
      <c r="G17" s="6"/>
      <c r="H17" s="6"/>
      <c r="I17" s="6"/>
      <c r="J17" s="99">
        <v>100000</v>
      </c>
      <c r="K17" s="6"/>
      <c r="L17" s="6"/>
    </row>
    <row r="18" spans="1:12" x14ac:dyDescent="0.25">
      <c r="A18" s="6"/>
      <c r="B18" s="6"/>
      <c r="C18" s="6"/>
      <c r="D18" s="6">
        <v>4</v>
      </c>
      <c r="E18" s="6"/>
      <c r="F18" s="6" t="s">
        <v>51</v>
      </c>
      <c r="G18" s="6"/>
      <c r="H18" s="6"/>
      <c r="I18" s="6"/>
      <c r="J18" s="99">
        <v>286500</v>
      </c>
      <c r="K18" s="6"/>
      <c r="L18" s="6"/>
    </row>
    <row r="19" spans="1:12" x14ac:dyDescent="0.25">
      <c r="E19" s="12">
        <v>3</v>
      </c>
      <c r="F19" s="12" t="s">
        <v>22</v>
      </c>
      <c r="G19" s="12"/>
      <c r="H19" s="3"/>
      <c r="I19" s="3"/>
      <c r="J19" s="73">
        <f>SUM(J20,J23)</f>
        <v>386500</v>
      </c>
      <c r="K19" s="73">
        <f>SUM(K20,K23)</f>
        <v>386500</v>
      </c>
      <c r="L19" s="73">
        <f>SUM(L20,L23)</f>
        <v>386500</v>
      </c>
    </row>
    <row r="20" spans="1:12" x14ac:dyDescent="0.25">
      <c r="E20" s="12">
        <v>31</v>
      </c>
      <c r="F20" s="12" t="s">
        <v>23</v>
      </c>
      <c r="G20" s="12"/>
      <c r="H20" s="3"/>
      <c r="I20" s="3"/>
      <c r="J20" s="73">
        <f>SUM(J21:J22)</f>
        <v>184500</v>
      </c>
      <c r="K20" s="73">
        <v>184500</v>
      </c>
      <c r="L20" s="73">
        <v>184500</v>
      </c>
    </row>
    <row r="21" spans="1:12" x14ac:dyDescent="0.25">
      <c r="E21">
        <v>311</v>
      </c>
      <c r="F21" t="s">
        <v>24</v>
      </c>
      <c r="J21" s="58">
        <v>160000</v>
      </c>
      <c r="K21" s="58"/>
      <c r="L21" s="58"/>
    </row>
    <row r="22" spans="1:12" x14ac:dyDescent="0.25">
      <c r="E22">
        <v>313</v>
      </c>
      <c r="F22" t="s">
        <v>25</v>
      </c>
      <c r="J22" s="58">
        <v>24500</v>
      </c>
      <c r="K22" s="58"/>
      <c r="L22" s="58"/>
    </row>
    <row r="23" spans="1:12" x14ac:dyDescent="0.25">
      <c r="E23" s="12">
        <v>32</v>
      </c>
      <c r="F23" s="12" t="s">
        <v>26</v>
      </c>
      <c r="G23" s="12"/>
      <c r="H23" s="3"/>
      <c r="I23" s="3"/>
      <c r="J23" s="73">
        <f>SUM(J24:J26)</f>
        <v>202000</v>
      </c>
      <c r="K23" s="73">
        <v>202000</v>
      </c>
      <c r="L23" s="73">
        <v>202000</v>
      </c>
    </row>
    <row r="24" spans="1:12" x14ac:dyDescent="0.25">
      <c r="E24">
        <v>321</v>
      </c>
      <c r="F24" t="s">
        <v>29</v>
      </c>
      <c r="J24" s="58">
        <v>7000</v>
      </c>
      <c r="K24" s="58"/>
      <c r="L24" s="58"/>
    </row>
    <row r="25" spans="1:12" x14ac:dyDescent="0.25">
      <c r="E25">
        <v>323</v>
      </c>
      <c r="F25" t="s">
        <v>27</v>
      </c>
      <c r="J25" s="58">
        <v>1000</v>
      </c>
      <c r="K25" s="58"/>
      <c r="L25" s="58"/>
    </row>
    <row r="26" spans="1:12" x14ac:dyDescent="0.25">
      <c r="E26">
        <v>329</v>
      </c>
      <c r="F26" t="s">
        <v>28</v>
      </c>
      <c r="J26" s="58">
        <v>194000</v>
      </c>
      <c r="K26" s="58"/>
      <c r="L26" s="58"/>
    </row>
    <row r="27" spans="1:12" x14ac:dyDescent="0.25">
      <c r="A27" s="15" t="s">
        <v>16</v>
      </c>
      <c r="B27" s="15" t="s">
        <v>17</v>
      </c>
      <c r="C27" s="15">
        <v>1000</v>
      </c>
      <c r="D27" s="15" t="s">
        <v>30</v>
      </c>
      <c r="E27" s="15" t="s">
        <v>19</v>
      </c>
      <c r="F27" s="15" t="s">
        <v>31</v>
      </c>
      <c r="G27" s="15"/>
      <c r="H27" s="15"/>
      <c r="I27" s="15"/>
      <c r="J27" s="74">
        <f>SUM(J29)</f>
        <v>20000</v>
      </c>
      <c r="K27" s="74">
        <f>SUM(K29)</f>
        <v>20000</v>
      </c>
      <c r="L27" s="74">
        <f>SUM(L29)</f>
        <v>20000</v>
      </c>
    </row>
    <row r="28" spans="1:12" x14ac:dyDescent="0.25">
      <c r="A28" s="102"/>
      <c r="B28" s="102"/>
      <c r="C28" s="102"/>
      <c r="D28" s="6">
        <v>1</v>
      </c>
      <c r="E28" s="6"/>
      <c r="F28" s="6" t="s">
        <v>21</v>
      </c>
      <c r="G28" s="6"/>
      <c r="H28" s="6"/>
      <c r="I28" s="6"/>
      <c r="J28" s="99">
        <v>20000</v>
      </c>
      <c r="K28" s="103"/>
      <c r="L28" s="103"/>
    </row>
    <row r="29" spans="1:12" x14ac:dyDescent="0.25">
      <c r="E29" s="12">
        <v>3</v>
      </c>
      <c r="F29" s="12" t="s">
        <v>22</v>
      </c>
      <c r="G29" s="12"/>
      <c r="H29" s="3"/>
      <c r="I29" s="3"/>
      <c r="J29" s="73">
        <f t="shared" ref="J29:L30" si="0">SUM(J30)</f>
        <v>20000</v>
      </c>
      <c r="K29" s="73">
        <f t="shared" si="0"/>
        <v>20000</v>
      </c>
      <c r="L29" s="73">
        <f t="shared" si="0"/>
        <v>20000</v>
      </c>
    </row>
    <row r="30" spans="1:12" x14ac:dyDescent="0.25">
      <c r="E30" s="12">
        <v>38</v>
      </c>
      <c r="F30" s="12" t="s">
        <v>32</v>
      </c>
      <c r="G30" s="12"/>
      <c r="H30" s="3"/>
      <c r="I30" s="3"/>
      <c r="J30" s="73">
        <f t="shared" si="0"/>
        <v>20000</v>
      </c>
      <c r="K30" s="73">
        <v>20000</v>
      </c>
      <c r="L30" s="73">
        <v>20000</v>
      </c>
    </row>
    <row r="31" spans="1:12" x14ac:dyDescent="0.25">
      <c r="E31">
        <v>381</v>
      </c>
      <c r="F31" t="s">
        <v>33</v>
      </c>
      <c r="J31" s="58">
        <v>20000</v>
      </c>
      <c r="K31" s="58"/>
      <c r="L31" s="58"/>
    </row>
    <row r="32" spans="1:12" x14ac:dyDescent="0.25">
      <c r="J32" s="1"/>
      <c r="K32" s="1"/>
      <c r="L32" s="1"/>
    </row>
    <row r="33" spans="1:12" x14ac:dyDescent="0.25">
      <c r="A33" s="81" t="s">
        <v>17</v>
      </c>
      <c r="B33" s="81" t="s">
        <v>34</v>
      </c>
      <c r="C33" s="81"/>
      <c r="D33" s="81"/>
      <c r="E33" s="81" t="s">
        <v>36</v>
      </c>
      <c r="F33" s="81"/>
      <c r="G33" s="81"/>
      <c r="H33" s="81"/>
      <c r="I33" s="81"/>
      <c r="J33" s="82">
        <f>SUM(J35)</f>
        <v>12000</v>
      </c>
      <c r="K33" s="82">
        <f>SUM(K35)</f>
        <v>12000</v>
      </c>
      <c r="L33" s="82">
        <f>SUM(L35)</f>
        <v>12000</v>
      </c>
    </row>
    <row r="34" spans="1:12" x14ac:dyDescent="0.25">
      <c r="A34" s="7"/>
      <c r="B34" s="7"/>
      <c r="C34" s="7"/>
      <c r="D34" s="7"/>
      <c r="E34" s="10"/>
      <c r="F34" s="10"/>
      <c r="G34" s="10"/>
      <c r="H34" s="7"/>
      <c r="I34" s="7"/>
      <c r="J34" s="69"/>
      <c r="K34" s="69"/>
      <c r="L34" s="69"/>
    </row>
    <row r="35" spans="1:12" x14ac:dyDescent="0.25">
      <c r="A35" s="2" t="s">
        <v>16</v>
      </c>
      <c r="B35" s="2" t="s">
        <v>34</v>
      </c>
      <c r="C35" s="2">
        <v>1001</v>
      </c>
      <c r="D35" s="2"/>
      <c r="E35" s="9" t="s">
        <v>37</v>
      </c>
      <c r="F35" s="9"/>
      <c r="G35" s="9"/>
      <c r="H35" s="2"/>
      <c r="I35" s="2"/>
      <c r="J35" s="77">
        <f>SUM(J36)</f>
        <v>12000</v>
      </c>
      <c r="K35" s="77">
        <f>SUM(K36)</f>
        <v>12000</v>
      </c>
      <c r="L35" s="77">
        <f>SUM(L36)</f>
        <v>12000</v>
      </c>
    </row>
    <row r="36" spans="1:12" x14ac:dyDescent="0.25">
      <c r="A36" s="15" t="s">
        <v>38</v>
      </c>
      <c r="B36" s="15" t="s">
        <v>34</v>
      </c>
      <c r="C36" s="15">
        <v>1001</v>
      </c>
      <c r="D36" s="15" t="s">
        <v>39</v>
      </c>
      <c r="E36" s="15" t="s">
        <v>83</v>
      </c>
      <c r="F36" s="15" t="s">
        <v>84</v>
      </c>
      <c r="G36" s="15"/>
      <c r="H36" s="15"/>
      <c r="I36" s="15"/>
      <c r="J36" s="74">
        <f>SUM(J39)</f>
        <v>12000</v>
      </c>
      <c r="K36" s="74">
        <f>SUM(K39)</f>
        <v>12000</v>
      </c>
      <c r="L36" s="74">
        <f>SUM(L39)</f>
        <v>12000</v>
      </c>
    </row>
    <row r="37" spans="1:12" x14ac:dyDescent="0.25">
      <c r="A37" s="8"/>
      <c r="B37" s="8"/>
      <c r="C37" s="8"/>
      <c r="D37" s="8">
        <v>1</v>
      </c>
      <c r="E37" s="8"/>
      <c r="F37" s="8" t="s">
        <v>21</v>
      </c>
      <c r="G37" s="8"/>
      <c r="H37" s="8"/>
      <c r="I37" s="8"/>
      <c r="J37" s="98">
        <v>12000</v>
      </c>
      <c r="K37" s="8"/>
      <c r="L37" s="8"/>
    </row>
    <row r="38" spans="1:12" x14ac:dyDescent="0.25">
      <c r="E38" s="12">
        <v>3</v>
      </c>
      <c r="F38" s="12" t="s">
        <v>22</v>
      </c>
      <c r="G38" s="12"/>
      <c r="H38" s="3"/>
      <c r="I38" s="3"/>
      <c r="J38" s="49"/>
      <c r="K38" s="49"/>
      <c r="L38" s="49"/>
    </row>
    <row r="39" spans="1:12" x14ac:dyDescent="0.25">
      <c r="E39" s="12">
        <v>32</v>
      </c>
      <c r="F39" s="12" t="s">
        <v>26</v>
      </c>
      <c r="G39" s="12"/>
      <c r="H39" s="3"/>
      <c r="I39" s="3"/>
      <c r="J39" s="73">
        <f>SUM(J40:J42)</f>
        <v>12000</v>
      </c>
      <c r="K39" s="73">
        <v>12000</v>
      </c>
      <c r="L39" s="73">
        <v>12000</v>
      </c>
    </row>
    <row r="40" spans="1:12" x14ac:dyDescent="0.25">
      <c r="E40">
        <v>322</v>
      </c>
      <c r="F40" t="s">
        <v>40</v>
      </c>
      <c r="J40" s="1">
        <v>0</v>
      </c>
      <c r="K40" s="1"/>
      <c r="L40" s="1"/>
    </row>
    <row r="41" spans="1:12" x14ac:dyDescent="0.25">
      <c r="E41">
        <v>323</v>
      </c>
      <c r="F41" t="s">
        <v>27</v>
      </c>
      <c r="J41" s="1">
        <v>0</v>
      </c>
      <c r="K41" s="1"/>
      <c r="L41" s="1"/>
    </row>
    <row r="42" spans="1:12" x14ac:dyDescent="0.25">
      <c r="E42">
        <v>329</v>
      </c>
      <c r="F42" t="s">
        <v>28</v>
      </c>
      <c r="J42" s="58">
        <v>12000</v>
      </c>
      <c r="K42" s="58"/>
      <c r="L42" s="58"/>
    </row>
    <row r="43" spans="1:12" x14ac:dyDescent="0.25">
      <c r="E43" s="12">
        <v>4</v>
      </c>
      <c r="F43" s="12" t="s">
        <v>58</v>
      </c>
      <c r="G43" s="12"/>
      <c r="H43" s="12"/>
      <c r="I43" s="12"/>
      <c r="J43" s="70"/>
      <c r="K43" s="70"/>
      <c r="L43" s="70"/>
    </row>
    <row r="44" spans="1:12" x14ac:dyDescent="0.25">
      <c r="E44" s="12">
        <v>42</v>
      </c>
      <c r="F44" s="12" t="s">
        <v>42</v>
      </c>
      <c r="G44" s="12"/>
      <c r="H44" s="12"/>
      <c r="I44" s="12"/>
      <c r="J44" s="70"/>
      <c r="K44" s="70"/>
      <c r="L44" s="70"/>
    </row>
    <row r="45" spans="1:12" x14ac:dyDescent="0.25">
      <c r="E45">
        <v>422</v>
      </c>
      <c r="F45" t="s">
        <v>41</v>
      </c>
      <c r="J45" s="1">
        <v>0</v>
      </c>
      <c r="K45" s="1">
        <v>0</v>
      </c>
      <c r="L45" s="1">
        <v>0</v>
      </c>
    </row>
    <row r="46" spans="1:12" x14ac:dyDescent="0.25">
      <c r="A46" s="14" t="s">
        <v>43</v>
      </c>
      <c r="B46" s="14"/>
      <c r="C46" s="14"/>
      <c r="D46" s="14"/>
      <c r="E46" s="14" t="s">
        <v>44</v>
      </c>
      <c r="F46" s="14"/>
      <c r="G46" s="14"/>
      <c r="H46" s="14"/>
      <c r="I46" s="14"/>
      <c r="J46" s="84">
        <f>SUM(J48,J80,J91,J174,J264)</f>
        <v>17915000</v>
      </c>
      <c r="K46" s="84">
        <f>SUM(K48,K80,K91,K174,K264)</f>
        <v>6408500</v>
      </c>
      <c r="L46" s="84">
        <f>SUM(L48,L80,L91,L174,L264)</f>
        <v>6000500</v>
      </c>
    </row>
    <row r="47" spans="1:12" x14ac:dyDescent="0.25">
      <c r="J47" s="1"/>
      <c r="K47" s="1"/>
      <c r="L47" s="1"/>
    </row>
    <row r="48" spans="1:12" x14ac:dyDescent="0.25">
      <c r="A48" s="81" t="s">
        <v>45</v>
      </c>
      <c r="B48" s="81" t="s">
        <v>64</v>
      </c>
      <c r="C48" s="81"/>
      <c r="D48" s="81"/>
      <c r="E48" s="81" t="s">
        <v>46</v>
      </c>
      <c r="F48" s="81"/>
      <c r="G48" s="81"/>
      <c r="H48" s="81"/>
      <c r="I48" s="81"/>
      <c r="J48" s="82">
        <f>SUM(J50)</f>
        <v>1435500</v>
      </c>
      <c r="K48" s="82">
        <f>SUM(K50)</f>
        <v>1063500</v>
      </c>
      <c r="L48" s="82">
        <f>SUM(L50)</f>
        <v>1063500</v>
      </c>
    </row>
    <row r="49" spans="1:12" x14ac:dyDescent="0.25">
      <c r="J49" s="1"/>
      <c r="K49" s="1"/>
      <c r="L49" s="1"/>
    </row>
    <row r="50" spans="1:12" x14ac:dyDescent="0.25">
      <c r="A50" s="2" t="s">
        <v>43</v>
      </c>
      <c r="B50" s="2" t="s">
        <v>64</v>
      </c>
      <c r="C50" s="2">
        <v>1002</v>
      </c>
      <c r="D50" s="2"/>
      <c r="E50" s="2" t="s">
        <v>47</v>
      </c>
      <c r="F50" s="2"/>
      <c r="G50" s="2"/>
      <c r="H50" s="2"/>
      <c r="I50" s="2"/>
      <c r="J50" s="77">
        <f>SUM(J51,J67,J74)</f>
        <v>1435500</v>
      </c>
      <c r="K50" s="77">
        <f>SUM(K51,K67,K74)</f>
        <v>1063500</v>
      </c>
      <c r="L50" s="77">
        <f>SUM(L51,L67,L74)</f>
        <v>1063500</v>
      </c>
    </row>
    <row r="51" spans="1:12" x14ac:dyDescent="0.25">
      <c r="A51" s="15" t="s">
        <v>43</v>
      </c>
      <c r="B51" s="15" t="s">
        <v>64</v>
      </c>
      <c r="C51" s="15">
        <v>1002</v>
      </c>
      <c r="D51" s="15" t="s">
        <v>49</v>
      </c>
      <c r="E51" s="15" t="s">
        <v>48</v>
      </c>
      <c r="F51" s="15" t="s">
        <v>50</v>
      </c>
      <c r="G51" s="15"/>
      <c r="H51" s="15"/>
      <c r="I51" s="15"/>
      <c r="J51" s="74">
        <f>SUM(J54)</f>
        <v>1063500</v>
      </c>
      <c r="K51" s="74">
        <f>SUM(K54)</f>
        <v>1038500</v>
      </c>
      <c r="L51" s="74">
        <f>SUM(L54)</f>
        <v>1038500</v>
      </c>
    </row>
    <row r="52" spans="1:12" x14ac:dyDescent="0.25">
      <c r="A52" s="8"/>
      <c r="B52" s="8"/>
      <c r="C52" s="8"/>
      <c r="D52" s="8">
        <v>1</v>
      </c>
      <c r="E52" s="8"/>
      <c r="F52" s="8" t="s">
        <v>21</v>
      </c>
      <c r="G52" s="8"/>
      <c r="H52" s="8"/>
      <c r="I52" s="8"/>
      <c r="J52" s="98">
        <v>774000</v>
      </c>
      <c r="K52" s="8"/>
      <c r="L52" s="8"/>
    </row>
    <row r="53" spans="1:12" x14ac:dyDescent="0.25">
      <c r="A53" s="8"/>
      <c r="B53" s="8"/>
      <c r="C53" s="8"/>
      <c r="D53" s="8">
        <v>2</v>
      </c>
      <c r="E53" s="8"/>
      <c r="F53" s="8" t="s">
        <v>159</v>
      </c>
      <c r="G53" s="8"/>
      <c r="H53" s="8"/>
      <c r="I53" s="8"/>
      <c r="J53" s="98">
        <v>289500</v>
      </c>
      <c r="K53" s="8"/>
      <c r="L53" s="8"/>
    </row>
    <row r="54" spans="1:12" x14ac:dyDescent="0.25">
      <c r="E54" s="12">
        <v>3</v>
      </c>
      <c r="F54" s="12" t="s">
        <v>22</v>
      </c>
      <c r="G54" s="12"/>
      <c r="H54" s="12"/>
      <c r="I54" s="12"/>
      <c r="J54" s="76">
        <f>SUM(J55,J59,J65)</f>
        <v>1063500</v>
      </c>
      <c r="K54" s="76">
        <f>SUM(K55,K59,K65)</f>
        <v>1038500</v>
      </c>
      <c r="L54" s="76">
        <f>SUM(L55,L59,L65)</f>
        <v>1038500</v>
      </c>
    </row>
    <row r="55" spans="1:12" x14ac:dyDescent="0.25">
      <c r="E55" s="12">
        <v>31</v>
      </c>
      <c r="F55" s="12" t="s">
        <v>23</v>
      </c>
      <c r="G55" s="12"/>
      <c r="H55" s="12"/>
      <c r="I55" s="12"/>
      <c r="J55" s="76">
        <f>SUM(J56:J58)</f>
        <v>307200</v>
      </c>
      <c r="K55" s="76">
        <v>307200</v>
      </c>
      <c r="L55" s="76">
        <v>307200</v>
      </c>
    </row>
    <row r="56" spans="1:12" x14ac:dyDescent="0.25">
      <c r="E56">
        <v>311</v>
      </c>
      <c r="F56" t="s">
        <v>24</v>
      </c>
      <c r="J56" s="58">
        <v>245000</v>
      </c>
      <c r="K56" s="58"/>
      <c r="L56" s="58"/>
    </row>
    <row r="57" spans="1:12" x14ac:dyDescent="0.25">
      <c r="E57">
        <v>312</v>
      </c>
      <c r="F57" t="s">
        <v>217</v>
      </c>
      <c r="J57" s="58">
        <v>17000</v>
      </c>
      <c r="K57" s="58"/>
      <c r="L57" s="58"/>
    </row>
    <row r="58" spans="1:12" x14ac:dyDescent="0.25">
      <c r="E58">
        <v>313</v>
      </c>
      <c r="F58" t="s">
        <v>25</v>
      </c>
      <c r="J58" s="58">
        <v>45200</v>
      </c>
      <c r="K58" s="58"/>
      <c r="L58" s="58"/>
    </row>
    <row r="59" spans="1:12" x14ac:dyDescent="0.25">
      <c r="E59" s="12">
        <v>32</v>
      </c>
      <c r="F59" s="12" t="s">
        <v>26</v>
      </c>
      <c r="G59" s="12"/>
      <c r="H59" s="12"/>
      <c r="I59" s="12"/>
      <c r="J59" s="76">
        <f>SUM(J60:J64)</f>
        <v>734300</v>
      </c>
      <c r="K59" s="76">
        <v>709300</v>
      </c>
      <c r="L59" s="76">
        <v>709300</v>
      </c>
    </row>
    <row r="60" spans="1:12" x14ac:dyDescent="0.25">
      <c r="E60" s="20">
        <v>321</v>
      </c>
      <c r="F60" s="20" t="s">
        <v>29</v>
      </c>
      <c r="G60" s="20"/>
      <c r="H60" s="20"/>
      <c r="I60" s="10"/>
      <c r="J60" s="75">
        <v>53800</v>
      </c>
      <c r="K60" s="75"/>
      <c r="L60" s="75"/>
    </row>
    <row r="61" spans="1:12" x14ac:dyDescent="0.25">
      <c r="E61">
        <v>322</v>
      </c>
      <c r="F61" t="s">
        <v>40</v>
      </c>
      <c r="J61" s="58">
        <v>168000</v>
      </c>
      <c r="K61" s="58"/>
      <c r="L61" s="58"/>
    </row>
    <row r="62" spans="1:12" x14ac:dyDescent="0.25">
      <c r="E62">
        <v>323</v>
      </c>
      <c r="F62" t="s">
        <v>27</v>
      </c>
      <c r="J62" s="58">
        <v>447500</v>
      </c>
      <c r="K62" s="58"/>
      <c r="L62" s="58"/>
    </row>
    <row r="63" spans="1:12" x14ac:dyDescent="0.25">
      <c r="E63">
        <v>324</v>
      </c>
      <c r="F63" t="s">
        <v>52</v>
      </c>
      <c r="J63" s="58">
        <v>2000</v>
      </c>
      <c r="K63" s="58"/>
      <c r="L63" s="58"/>
    </row>
    <row r="64" spans="1:12" x14ac:dyDescent="0.25">
      <c r="E64">
        <v>329</v>
      </c>
      <c r="F64" t="s">
        <v>28</v>
      </c>
      <c r="J64" s="58">
        <v>63000</v>
      </c>
      <c r="K64" s="58"/>
      <c r="L64" s="58"/>
    </row>
    <row r="65" spans="1:12" x14ac:dyDescent="0.25">
      <c r="E65" s="12">
        <v>34</v>
      </c>
      <c r="F65" s="12" t="s">
        <v>53</v>
      </c>
      <c r="G65" s="12"/>
      <c r="H65" s="12"/>
      <c r="I65" s="12"/>
      <c r="J65" s="76">
        <f>SUM(J66)</f>
        <v>22000</v>
      </c>
      <c r="K65" s="76">
        <v>22000</v>
      </c>
      <c r="L65" s="76">
        <v>22000</v>
      </c>
    </row>
    <row r="66" spans="1:12" x14ac:dyDescent="0.25">
      <c r="E66" s="20">
        <v>343</v>
      </c>
      <c r="F66" s="20" t="s">
        <v>54</v>
      </c>
      <c r="G66" s="20"/>
      <c r="H66" s="20"/>
      <c r="I66" s="20"/>
      <c r="J66" s="75">
        <v>22000</v>
      </c>
      <c r="K66" s="75"/>
      <c r="L66" s="75"/>
    </row>
    <row r="67" spans="1:12" x14ac:dyDescent="0.25">
      <c r="A67" s="15" t="s">
        <v>43</v>
      </c>
      <c r="B67" s="15" t="s">
        <v>64</v>
      </c>
      <c r="C67" s="15">
        <v>1002</v>
      </c>
      <c r="D67" s="15" t="s">
        <v>55</v>
      </c>
      <c r="E67" s="15" t="s">
        <v>48</v>
      </c>
      <c r="F67" s="15" t="s">
        <v>56</v>
      </c>
      <c r="G67" s="15"/>
      <c r="H67" s="15"/>
      <c r="I67" s="15"/>
      <c r="J67" s="74">
        <f>SUM(J69)</f>
        <v>172000</v>
      </c>
      <c r="K67" s="74">
        <f>SUM(K69)</f>
        <v>25000</v>
      </c>
      <c r="L67" s="74">
        <f>SUM(L69)</f>
        <v>25000</v>
      </c>
    </row>
    <row r="68" spans="1:12" x14ac:dyDescent="0.25">
      <c r="A68" s="8"/>
      <c r="B68" s="8"/>
      <c r="C68" s="8"/>
      <c r="D68" s="8">
        <v>4</v>
      </c>
      <c r="E68" s="8"/>
      <c r="F68" s="8" t="s">
        <v>51</v>
      </c>
      <c r="G68" s="8"/>
      <c r="H68" s="8"/>
      <c r="I68" s="8"/>
      <c r="J68" s="98">
        <v>172000</v>
      </c>
      <c r="K68" s="8"/>
      <c r="L68" s="8"/>
    </row>
    <row r="69" spans="1:12" x14ac:dyDescent="0.25">
      <c r="E69" s="12">
        <v>4</v>
      </c>
      <c r="F69" s="12" t="s">
        <v>58</v>
      </c>
      <c r="G69" s="12"/>
      <c r="H69" s="12"/>
      <c r="I69" s="12"/>
      <c r="J69" s="76">
        <f>SUM(J70)</f>
        <v>172000</v>
      </c>
      <c r="K69" s="76">
        <f>SUM(K70)</f>
        <v>25000</v>
      </c>
      <c r="L69" s="76">
        <f>SUM(L70)</f>
        <v>25000</v>
      </c>
    </row>
    <row r="70" spans="1:12" x14ac:dyDescent="0.25">
      <c r="E70" s="12">
        <v>42</v>
      </c>
      <c r="F70" s="12" t="s">
        <v>309</v>
      </c>
      <c r="G70" s="12"/>
      <c r="H70" s="12"/>
      <c r="I70" s="12"/>
      <c r="J70" s="76">
        <f>SUM(J71:J73)</f>
        <v>172000</v>
      </c>
      <c r="K70" s="76">
        <v>25000</v>
      </c>
      <c r="L70" s="76">
        <v>25000</v>
      </c>
    </row>
    <row r="71" spans="1:12" x14ac:dyDescent="0.25">
      <c r="E71">
        <v>422</v>
      </c>
      <c r="F71" t="s">
        <v>41</v>
      </c>
      <c r="J71" s="58">
        <v>166000</v>
      </c>
      <c r="K71" s="58"/>
      <c r="L71" s="58"/>
    </row>
    <row r="72" spans="1:12" x14ac:dyDescent="0.25">
      <c r="E72">
        <v>423</v>
      </c>
      <c r="F72" t="s">
        <v>59</v>
      </c>
      <c r="J72" s="1"/>
      <c r="K72" s="1"/>
      <c r="L72" s="1"/>
    </row>
    <row r="73" spans="1:12" x14ac:dyDescent="0.25">
      <c r="E73">
        <v>426</v>
      </c>
      <c r="F73" t="s">
        <v>60</v>
      </c>
      <c r="J73" s="58">
        <v>6000</v>
      </c>
      <c r="K73" s="58"/>
      <c r="L73" s="58"/>
    </row>
    <row r="74" spans="1:12" x14ac:dyDescent="0.25">
      <c r="A74" s="15" t="s">
        <v>43</v>
      </c>
      <c r="B74" s="15" t="s">
        <v>64</v>
      </c>
      <c r="C74" s="15">
        <v>1002</v>
      </c>
      <c r="D74" s="15" t="s">
        <v>331</v>
      </c>
      <c r="E74" s="15" t="s">
        <v>135</v>
      </c>
      <c r="F74" s="21" t="s">
        <v>296</v>
      </c>
      <c r="G74" s="21"/>
      <c r="H74" s="21"/>
      <c r="I74" s="21"/>
      <c r="J74" s="74">
        <f>SUM(J77)</f>
        <v>200000</v>
      </c>
      <c r="K74" s="74">
        <f>SUM(K77)</f>
        <v>0</v>
      </c>
      <c r="L74" s="74">
        <f>SUM(L77)</f>
        <v>0</v>
      </c>
    </row>
    <row r="75" spans="1:12" x14ac:dyDescent="0.25">
      <c r="A75" s="8"/>
      <c r="B75" s="8"/>
      <c r="C75" s="8"/>
      <c r="D75" s="8">
        <v>1</v>
      </c>
      <c r="E75" s="8"/>
      <c r="F75" s="8" t="s">
        <v>21</v>
      </c>
      <c r="G75" s="8"/>
      <c r="H75" s="8"/>
      <c r="I75" s="8"/>
      <c r="J75" s="98">
        <v>17000</v>
      </c>
      <c r="K75" s="8"/>
      <c r="L75" s="8"/>
    </row>
    <row r="76" spans="1:12" x14ac:dyDescent="0.25">
      <c r="A76" s="8"/>
      <c r="B76" s="8"/>
      <c r="C76" s="8"/>
      <c r="D76" s="8">
        <v>4</v>
      </c>
      <c r="E76" s="8"/>
      <c r="F76" s="8" t="s">
        <v>51</v>
      </c>
      <c r="G76" s="8"/>
      <c r="H76" s="8"/>
      <c r="I76" s="8"/>
      <c r="J76" s="98">
        <v>183000</v>
      </c>
      <c r="K76" s="8"/>
      <c r="L76" s="8"/>
    </row>
    <row r="77" spans="1:12" x14ac:dyDescent="0.25">
      <c r="E77" s="12">
        <v>4</v>
      </c>
      <c r="F77" s="12" t="s">
        <v>131</v>
      </c>
      <c r="G77" s="12"/>
      <c r="H77" s="12"/>
      <c r="I77" s="12"/>
      <c r="J77" s="76">
        <f t="shared" ref="J77:L78" si="1">SUM(J78)</f>
        <v>200000</v>
      </c>
      <c r="K77" s="76">
        <f t="shared" si="1"/>
        <v>0</v>
      </c>
      <c r="L77" s="76">
        <f t="shared" si="1"/>
        <v>0</v>
      </c>
    </row>
    <row r="78" spans="1:12" x14ac:dyDescent="0.25">
      <c r="E78" s="12">
        <v>42</v>
      </c>
      <c r="F78" s="12" t="s">
        <v>132</v>
      </c>
      <c r="G78" s="12"/>
      <c r="H78" s="12"/>
      <c r="I78" s="12"/>
      <c r="J78" s="76">
        <f t="shared" si="1"/>
        <v>200000</v>
      </c>
      <c r="K78" s="76">
        <f t="shared" si="1"/>
        <v>0</v>
      </c>
      <c r="L78" s="76">
        <f t="shared" si="1"/>
        <v>0</v>
      </c>
    </row>
    <row r="79" spans="1:12" x14ac:dyDescent="0.25">
      <c r="E79">
        <v>421</v>
      </c>
      <c r="F79" t="s">
        <v>156</v>
      </c>
      <c r="J79" s="58">
        <v>200000</v>
      </c>
      <c r="K79" s="58">
        <v>0</v>
      </c>
      <c r="L79" s="58">
        <v>0</v>
      </c>
    </row>
    <row r="80" spans="1:12" x14ac:dyDescent="0.25">
      <c r="A80" s="81" t="s">
        <v>45</v>
      </c>
      <c r="B80" s="81" t="s">
        <v>104</v>
      </c>
      <c r="C80" s="81"/>
      <c r="D80" s="81"/>
      <c r="E80" s="81" t="s">
        <v>57</v>
      </c>
      <c r="F80" s="81"/>
      <c r="G80" s="81"/>
      <c r="H80" s="81"/>
      <c r="I80" s="81"/>
      <c r="J80" s="82">
        <f>SUM(J82)</f>
        <v>283000</v>
      </c>
      <c r="K80" s="82">
        <f>SUM(K82)</f>
        <v>233000</v>
      </c>
      <c r="L80" s="82">
        <f>SUM(L82)</f>
        <v>200000</v>
      </c>
    </row>
    <row r="81" spans="1:12" x14ac:dyDescent="0.25">
      <c r="A81" s="7"/>
      <c r="B81" s="7"/>
      <c r="C81" s="7"/>
      <c r="D81" s="7"/>
      <c r="E81" s="7"/>
      <c r="F81" s="7"/>
      <c r="G81" s="7"/>
      <c r="H81" s="7"/>
      <c r="I81" s="7"/>
      <c r="J81" s="69"/>
      <c r="K81" s="69"/>
      <c r="L81" s="69"/>
    </row>
    <row r="82" spans="1:12" x14ac:dyDescent="0.25">
      <c r="A82" s="2" t="s">
        <v>43</v>
      </c>
      <c r="B82" s="2" t="s">
        <v>104</v>
      </c>
      <c r="C82" s="2">
        <v>1003</v>
      </c>
      <c r="D82" s="2"/>
      <c r="E82" s="2" t="s">
        <v>57</v>
      </c>
      <c r="F82" s="2"/>
      <c r="G82" s="2"/>
      <c r="H82" s="2"/>
      <c r="I82" s="2"/>
      <c r="J82" s="77">
        <f>SUM(J83)</f>
        <v>283000</v>
      </c>
      <c r="K82" s="77">
        <f>SUM(K83)</f>
        <v>233000</v>
      </c>
      <c r="L82" s="77">
        <f>SUM(L83)</f>
        <v>200000</v>
      </c>
    </row>
    <row r="83" spans="1:12" x14ac:dyDescent="0.25">
      <c r="A83" s="15" t="s">
        <v>43</v>
      </c>
      <c r="B83" s="15" t="s">
        <v>104</v>
      </c>
      <c r="C83" s="15">
        <v>1003</v>
      </c>
      <c r="D83" s="15" t="s">
        <v>61</v>
      </c>
      <c r="E83" s="15" t="s">
        <v>62</v>
      </c>
      <c r="F83" s="15" t="s">
        <v>63</v>
      </c>
      <c r="G83" s="15"/>
      <c r="H83" s="15"/>
      <c r="I83" s="15"/>
      <c r="J83" s="74">
        <f>SUM(J87)</f>
        <v>283000</v>
      </c>
      <c r="K83" s="74">
        <f>SUM(K87)</f>
        <v>233000</v>
      </c>
      <c r="L83" s="74">
        <f>SUM(L87)</f>
        <v>200000</v>
      </c>
    </row>
    <row r="84" spans="1:12" x14ac:dyDescent="0.25">
      <c r="A84" s="8"/>
      <c r="B84" s="8"/>
      <c r="C84" s="8"/>
      <c r="D84" s="8"/>
      <c r="E84" s="8">
        <v>1</v>
      </c>
      <c r="F84" s="8" t="s">
        <v>21</v>
      </c>
      <c r="G84" s="8"/>
      <c r="H84" s="8"/>
      <c r="I84" s="8"/>
      <c r="J84" s="98">
        <v>183000</v>
      </c>
      <c r="K84" s="8"/>
      <c r="L84" s="8"/>
    </row>
    <row r="85" spans="1:12" x14ac:dyDescent="0.25">
      <c r="A85" s="8"/>
      <c r="B85" s="8"/>
      <c r="C85" s="8"/>
      <c r="D85" s="8"/>
      <c r="E85" s="8">
        <v>4</v>
      </c>
      <c r="F85" s="8" t="s">
        <v>51</v>
      </c>
      <c r="G85" s="8"/>
      <c r="H85" s="8"/>
      <c r="I85" s="8"/>
      <c r="J85" s="98">
        <v>100000</v>
      </c>
      <c r="K85" s="8"/>
      <c r="L85" s="8"/>
    </row>
    <row r="86" spans="1:12" x14ac:dyDescent="0.25">
      <c r="E86" s="12">
        <v>3</v>
      </c>
      <c r="F86" s="12" t="s">
        <v>22</v>
      </c>
      <c r="G86" s="12"/>
      <c r="H86" s="12"/>
      <c r="I86" s="12"/>
      <c r="J86" s="76">
        <f>SUM(J87)</f>
        <v>283000</v>
      </c>
      <c r="K86" s="76">
        <f>SUM(K87)</f>
        <v>233000</v>
      </c>
      <c r="L86" s="76">
        <f>SUM(L87)</f>
        <v>200000</v>
      </c>
    </row>
    <row r="87" spans="1:12" x14ac:dyDescent="0.25">
      <c r="E87" s="12">
        <v>38</v>
      </c>
      <c r="F87" s="12" t="s">
        <v>32</v>
      </c>
      <c r="G87" s="12"/>
      <c r="H87" s="12"/>
      <c r="I87" s="12"/>
      <c r="J87" s="76">
        <f>SUM(J88:J90)</f>
        <v>283000</v>
      </c>
      <c r="K87" s="76">
        <v>233000</v>
      </c>
      <c r="L87" s="76">
        <v>200000</v>
      </c>
    </row>
    <row r="88" spans="1:12" x14ac:dyDescent="0.25">
      <c r="E88">
        <v>381</v>
      </c>
      <c r="F88" t="s">
        <v>33</v>
      </c>
      <c r="J88" s="58">
        <v>123000</v>
      </c>
      <c r="K88" s="58"/>
      <c r="L88" s="58"/>
    </row>
    <row r="89" spans="1:12" x14ac:dyDescent="0.25">
      <c r="E89">
        <v>451</v>
      </c>
      <c r="F89" t="s">
        <v>330</v>
      </c>
      <c r="J89" s="58">
        <v>150000</v>
      </c>
      <c r="K89" s="58"/>
      <c r="L89" s="58"/>
    </row>
    <row r="90" spans="1:12" x14ac:dyDescent="0.25">
      <c r="E90">
        <v>426</v>
      </c>
      <c r="F90" t="s">
        <v>60</v>
      </c>
      <c r="J90" s="58">
        <v>10000</v>
      </c>
      <c r="K90" s="58"/>
      <c r="L90" s="58"/>
    </row>
    <row r="91" spans="1:12" s="83" customFormat="1" x14ac:dyDescent="0.25">
      <c r="A91" s="81" t="s">
        <v>43</v>
      </c>
      <c r="B91" s="81" t="s">
        <v>136</v>
      </c>
      <c r="C91" s="81"/>
      <c r="D91" s="81"/>
      <c r="E91" s="81" t="s">
        <v>65</v>
      </c>
      <c r="F91" s="81"/>
      <c r="G91" s="81"/>
      <c r="H91" s="81"/>
      <c r="I91" s="81"/>
      <c r="J91" s="82">
        <f>SUM(J94,J103,J109,J114,J122,J128,J133,J141,J151,J160,J167)</f>
        <v>8485000</v>
      </c>
      <c r="K91" s="82">
        <f>SUM(K94,K103,K109,K114,K122,K128,K133,K141,K151,K160,K167)</f>
        <v>2126000</v>
      </c>
      <c r="L91" s="82">
        <f>SUM(L94,L103,L109,L114,L122,L128,L133,L141,L151,L160,L167)</f>
        <v>1826000</v>
      </c>
    </row>
    <row r="92" spans="1:12" x14ac:dyDescent="0.25">
      <c r="J92" s="1"/>
      <c r="K92" s="1"/>
      <c r="L92" s="1"/>
    </row>
    <row r="93" spans="1:12" x14ac:dyDescent="0.25">
      <c r="A93" s="2" t="s">
        <v>43</v>
      </c>
      <c r="B93" s="2" t="s">
        <v>136</v>
      </c>
      <c r="C93" s="2">
        <v>1004</v>
      </c>
      <c r="D93" s="2"/>
      <c r="E93" s="2" t="s">
        <v>66</v>
      </c>
      <c r="F93" s="2"/>
      <c r="G93" s="2"/>
      <c r="H93" s="2"/>
      <c r="I93" s="2"/>
      <c r="J93" s="77">
        <f>SUM(J94,J103,J109,J114,J122,J128,J133,J141,J151,J160,J167)</f>
        <v>8485000</v>
      </c>
      <c r="K93" s="77">
        <f>SUM(K94,K103,K109,K114,K122,K128,K133,K141,K151,K160,K167)</f>
        <v>2126000</v>
      </c>
      <c r="L93" s="77">
        <f>SUM(L94,L103,L109,L114,L122,L128,L133,L141,L151,L160,L167)</f>
        <v>1826000</v>
      </c>
    </row>
    <row r="94" spans="1:12" x14ac:dyDescent="0.25">
      <c r="A94" s="15" t="s">
        <v>43</v>
      </c>
      <c r="B94" s="15" t="s">
        <v>136</v>
      </c>
      <c r="C94" s="15">
        <v>1004</v>
      </c>
      <c r="D94" s="15" t="s">
        <v>67</v>
      </c>
      <c r="E94" s="15" t="s">
        <v>68</v>
      </c>
      <c r="F94" s="15" t="s">
        <v>69</v>
      </c>
      <c r="G94" s="15"/>
      <c r="H94" s="15"/>
      <c r="I94" s="15"/>
      <c r="J94" s="74">
        <f>SUM(J96)</f>
        <v>35000</v>
      </c>
      <c r="K94" s="74">
        <f>SUM(K96)</f>
        <v>50000</v>
      </c>
      <c r="L94" s="74">
        <f>SUM(L96)</f>
        <v>50000</v>
      </c>
    </row>
    <row r="95" spans="1:12" x14ac:dyDescent="0.25">
      <c r="A95" s="8"/>
      <c r="B95" s="8"/>
      <c r="C95" s="8"/>
      <c r="D95" s="8">
        <v>1</v>
      </c>
      <c r="E95" s="8"/>
      <c r="F95" s="8" t="s">
        <v>21</v>
      </c>
      <c r="G95" s="8"/>
      <c r="H95" s="8"/>
      <c r="I95" s="8"/>
      <c r="J95" s="98">
        <v>35000</v>
      </c>
      <c r="K95" s="8"/>
      <c r="L95" s="8"/>
    </row>
    <row r="96" spans="1:12" x14ac:dyDescent="0.25">
      <c r="E96" s="12">
        <v>3</v>
      </c>
      <c r="F96" s="12" t="s">
        <v>22</v>
      </c>
      <c r="G96" s="12"/>
      <c r="H96" s="12"/>
      <c r="I96" s="12"/>
      <c r="J96" s="76">
        <f>SUM(J97,J101)</f>
        <v>35000</v>
      </c>
      <c r="K96" s="76">
        <f>SUM(K97,K101)</f>
        <v>50000</v>
      </c>
      <c r="L96" s="76">
        <f>SUM(L97,L101)</f>
        <v>50000</v>
      </c>
    </row>
    <row r="97" spans="1:12" x14ac:dyDescent="0.25">
      <c r="E97" s="12">
        <v>32</v>
      </c>
      <c r="F97" s="12" t="s">
        <v>26</v>
      </c>
      <c r="G97" s="12"/>
      <c r="H97" s="12"/>
      <c r="I97" s="12"/>
      <c r="J97" s="70">
        <f>SUM(J98:J100)</f>
        <v>0</v>
      </c>
      <c r="K97" s="70">
        <f>SUM(K98:K100)</f>
        <v>0</v>
      </c>
      <c r="L97" s="70">
        <f>SUM(L98:L100)</f>
        <v>0</v>
      </c>
    </row>
    <row r="98" spans="1:12" x14ac:dyDescent="0.25">
      <c r="E98">
        <v>322</v>
      </c>
      <c r="F98" t="s">
        <v>40</v>
      </c>
      <c r="J98" s="1">
        <v>0</v>
      </c>
      <c r="K98" s="1">
        <v>0</v>
      </c>
      <c r="L98" s="1">
        <v>0</v>
      </c>
    </row>
    <row r="99" spans="1:12" x14ac:dyDescent="0.25">
      <c r="E99">
        <v>323</v>
      </c>
      <c r="F99" t="s">
        <v>27</v>
      </c>
      <c r="J99" s="1">
        <v>0</v>
      </c>
      <c r="K99" s="1">
        <v>0</v>
      </c>
      <c r="L99" s="1">
        <v>0</v>
      </c>
    </row>
    <row r="100" spans="1:12" x14ac:dyDescent="0.25">
      <c r="E100">
        <v>329</v>
      </c>
      <c r="F100" t="s">
        <v>28</v>
      </c>
      <c r="J100" s="1">
        <v>0</v>
      </c>
      <c r="K100" s="1">
        <v>0</v>
      </c>
      <c r="L100" s="1">
        <v>0</v>
      </c>
    </row>
    <row r="101" spans="1:12" x14ac:dyDescent="0.25">
      <c r="E101" s="12">
        <v>38</v>
      </c>
      <c r="F101" s="12" t="s">
        <v>32</v>
      </c>
      <c r="G101" s="12"/>
      <c r="H101" s="12"/>
      <c r="I101" s="12"/>
      <c r="J101" s="76">
        <f>SUM(J102)</f>
        <v>35000</v>
      </c>
      <c r="K101" s="76">
        <v>50000</v>
      </c>
      <c r="L101" s="76">
        <v>50000</v>
      </c>
    </row>
    <row r="102" spans="1:12" x14ac:dyDescent="0.25">
      <c r="E102" s="20">
        <v>381</v>
      </c>
      <c r="F102" s="20" t="s">
        <v>33</v>
      </c>
      <c r="G102" s="20"/>
      <c r="H102" s="20"/>
      <c r="I102" s="20"/>
      <c r="J102" s="75">
        <v>35000</v>
      </c>
      <c r="K102" s="75"/>
      <c r="L102" s="75"/>
    </row>
    <row r="103" spans="1:12" x14ac:dyDescent="0.25">
      <c r="A103" s="15" t="s">
        <v>43</v>
      </c>
      <c r="B103" s="15" t="s">
        <v>136</v>
      </c>
      <c r="C103" s="15">
        <v>1004</v>
      </c>
      <c r="D103" s="15" t="s">
        <v>70</v>
      </c>
      <c r="E103" s="15">
        <v>820</v>
      </c>
      <c r="F103" s="15" t="s">
        <v>71</v>
      </c>
      <c r="G103" s="15"/>
      <c r="H103" s="15"/>
      <c r="I103" s="15"/>
      <c r="J103" s="68">
        <v>0</v>
      </c>
      <c r="K103" s="68">
        <v>0</v>
      </c>
      <c r="L103" s="74">
        <v>500000</v>
      </c>
    </row>
    <row r="104" spans="1:12" x14ac:dyDescent="0.25">
      <c r="A104" s="8"/>
      <c r="B104" s="8"/>
      <c r="C104" s="8"/>
      <c r="D104" s="8">
        <v>1</v>
      </c>
      <c r="E104" s="8"/>
      <c r="F104" s="8" t="s">
        <v>21</v>
      </c>
      <c r="G104" s="8"/>
      <c r="H104" s="8"/>
      <c r="I104" s="8"/>
      <c r="J104" s="8">
        <v>0</v>
      </c>
      <c r="K104" s="8">
        <v>0</v>
      </c>
      <c r="L104" s="8">
        <v>0</v>
      </c>
    </row>
    <row r="105" spans="1:12" x14ac:dyDescent="0.25">
      <c r="E105" s="12">
        <v>3</v>
      </c>
      <c r="F105" s="12" t="s">
        <v>22</v>
      </c>
      <c r="G105" s="12"/>
      <c r="H105" s="12"/>
      <c r="I105" s="12"/>
      <c r="J105" s="70">
        <v>0</v>
      </c>
      <c r="K105" s="70">
        <v>0</v>
      </c>
      <c r="L105" s="76">
        <v>500000</v>
      </c>
    </row>
    <row r="106" spans="1:12" x14ac:dyDescent="0.25">
      <c r="E106" s="12">
        <v>32</v>
      </c>
      <c r="F106" s="12" t="s">
        <v>26</v>
      </c>
      <c r="G106" s="12"/>
      <c r="H106" s="12"/>
      <c r="I106" s="12"/>
      <c r="J106" s="70">
        <v>0</v>
      </c>
      <c r="K106" s="70">
        <v>0</v>
      </c>
      <c r="L106" s="76">
        <v>500000</v>
      </c>
    </row>
    <row r="107" spans="1:12" x14ac:dyDescent="0.25">
      <c r="E107">
        <v>322</v>
      </c>
      <c r="F107" t="s">
        <v>40</v>
      </c>
      <c r="J107" s="1">
        <v>0</v>
      </c>
      <c r="K107" s="1">
        <v>0</v>
      </c>
      <c r="L107" s="1">
        <v>0</v>
      </c>
    </row>
    <row r="108" spans="1:12" x14ac:dyDescent="0.25">
      <c r="E108">
        <v>323</v>
      </c>
      <c r="F108" t="s">
        <v>27</v>
      </c>
      <c r="J108" s="1">
        <v>0</v>
      </c>
      <c r="K108" s="1">
        <v>0</v>
      </c>
      <c r="L108" s="94"/>
    </row>
    <row r="109" spans="1:12" x14ac:dyDescent="0.25">
      <c r="A109" s="15" t="s">
        <v>45</v>
      </c>
      <c r="B109" s="15" t="s">
        <v>136</v>
      </c>
      <c r="C109" s="15">
        <v>1004</v>
      </c>
      <c r="D109" s="15" t="s">
        <v>72</v>
      </c>
      <c r="E109" s="15" t="s">
        <v>68</v>
      </c>
      <c r="F109" s="15" t="s">
        <v>73</v>
      </c>
      <c r="G109" s="15"/>
      <c r="H109" s="15"/>
      <c r="I109" s="15"/>
      <c r="J109" s="68">
        <v>0</v>
      </c>
      <c r="K109" s="74">
        <v>500000</v>
      </c>
      <c r="L109" s="68">
        <v>0</v>
      </c>
    </row>
    <row r="110" spans="1:12" x14ac:dyDescent="0.25">
      <c r="A110" s="8"/>
      <c r="B110" s="8"/>
      <c r="C110" s="8"/>
      <c r="D110" s="8">
        <v>4</v>
      </c>
      <c r="E110" s="8"/>
      <c r="F110" s="8" t="s">
        <v>51</v>
      </c>
      <c r="G110" s="8"/>
      <c r="H110" s="8"/>
      <c r="I110" s="8"/>
      <c r="J110" s="8">
        <v>0</v>
      </c>
      <c r="K110" s="8">
        <v>0</v>
      </c>
      <c r="L110" s="8">
        <v>0</v>
      </c>
    </row>
    <row r="111" spans="1:12" x14ac:dyDescent="0.25">
      <c r="E111" s="12">
        <v>4</v>
      </c>
      <c r="F111" s="12" t="s">
        <v>58</v>
      </c>
      <c r="G111" s="12"/>
      <c r="H111" s="12"/>
      <c r="I111" s="12"/>
      <c r="J111" s="70">
        <v>0</v>
      </c>
      <c r="K111" s="76">
        <v>500000</v>
      </c>
      <c r="L111" s="70">
        <v>0</v>
      </c>
    </row>
    <row r="112" spans="1:12" x14ac:dyDescent="0.25">
      <c r="E112" s="12">
        <v>42</v>
      </c>
      <c r="F112" s="12" t="s">
        <v>82</v>
      </c>
      <c r="G112" s="12"/>
      <c r="H112" s="12"/>
      <c r="I112" s="12"/>
      <c r="J112" s="70">
        <v>0</v>
      </c>
      <c r="K112" s="76">
        <v>500000</v>
      </c>
      <c r="L112" s="70">
        <v>0</v>
      </c>
    </row>
    <row r="113" spans="1:12" x14ac:dyDescent="0.25">
      <c r="E113">
        <v>421</v>
      </c>
      <c r="F113" t="s">
        <v>75</v>
      </c>
      <c r="J113" s="1">
        <v>0</v>
      </c>
      <c r="K113" s="58"/>
      <c r="L113" s="1">
        <v>0</v>
      </c>
    </row>
    <row r="114" spans="1:12" x14ac:dyDescent="0.25">
      <c r="A114" s="15" t="s">
        <v>45</v>
      </c>
      <c r="B114" s="15" t="s">
        <v>136</v>
      </c>
      <c r="C114" s="15">
        <v>1004</v>
      </c>
      <c r="D114" s="15" t="s">
        <v>76</v>
      </c>
      <c r="E114" s="15" t="s">
        <v>68</v>
      </c>
      <c r="F114" s="15" t="s">
        <v>77</v>
      </c>
      <c r="G114" s="15"/>
      <c r="H114" s="15"/>
      <c r="I114" s="15"/>
      <c r="J114" s="68">
        <v>0</v>
      </c>
      <c r="K114" s="68">
        <v>0</v>
      </c>
      <c r="L114" s="68">
        <v>0</v>
      </c>
    </row>
    <row r="115" spans="1:12" x14ac:dyDescent="0.25">
      <c r="A115" s="8"/>
      <c r="B115" s="8"/>
      <c r="C115" s="8"/>
      <c r="D115" s="8">
        <v>1</v>
      </c>
      <c r="E115" s="8"/>
      <c r="F115" s="8" t="s">
        <v>21</v>
      </c>
      <c r="G115" s="8"/>
      <c r="H115" s="8"/>
      <c r="I115" s="8"/>
      <c r="J115" s="8">
        <v>0</v>
      </c>
      <c r="K115" s="8">
        <v>0</v>
      </c>
      <c r="L115" s="8">
        <v>0</v>
      </c>
    </row>
    <row r="116" spans="1:12" x14ac:dyDescent="0.25">
      <c r="A116" s="8"/>
      <c r="B116" s="8"/>
      <c r="C116" s="8"/>
      <c r="D116" s="8">
        <v>3</v>
      </c>
      <c r="E116" s="8"/>
      <c r="F116" s="8" t="s">
        <v>78</v>
      </c>
      <c r="G116" s="8"/>
      <c r="H116" s="8"/>
      <c r="I116" s="8"/>
      <c r="J116" s="8">
        <v>0</v>
      </c>
      <c r="K116" s="8">
        <v>0</v>
      </c>
      <c r="L116" s="8">
        <v>0</v>
      </c>
    </row>
    <row r="117" spans="1:12" x14ac:dyDescent="0.25">
      <c r="A117" s="8"/>
      <c r="B117" s="8"/>
      <c r="C117" s="8"/>
      <c r="D117" s="8">
        <v>4</v>
      </c>
      <c r="E117" s="8"/>
      <c r="F117" s="8" t="s">
        <v>51</v>
      </c>
      <c r="G117" s="8"/>
      <c r="H117" s="8"/>
      <c r="I117" s="8"/>
      <c r="J117" s="8">
        <v>0</v>
      </c>
      <c r="K117" s="8">
        <v>0</v>
      </c>
      <c r="L117" s="8">
        <v>0</v>
      </c>
    </row>
    <row r="118" spans="1:12" x14ac:dyDescent="0.25">
      <c r="E118" s="12">
        <v>4</v>
      </c>
      <c r="F118" s="12" t="s">
        <v>131</v>
      </c>
      <c r="G118" s="12"/>
      <c r="H118" s="12"/>
      <c r="I118" s="12"/>
      <c r="J118" s="70">
        <v>0</v>
      </c>
      <c r="K118" s="70">
        <v>0</v>
      </c>
      <c r="L118" s="70">
        <v>0</v>
      </c>
    </row>
    <row r="119" spans="1:12" x14ac:dyDescent="0.25">
      <c r="E119" s="12">
        <v>42</v>
      </c>
      <c r="F119" s="12" t="s">
        <v>132</v>
      </c>
      <c r="G119" s="12"/>
      <c r="H119" s="12"/>
      <c r="I119" s="12"/>
      <c r="J119" s="70">
        <v>0</v>
      </c>
      <c r="K119" s="70">
        <v>0</v>
      </c>
      <c r="L119" s="70">
        <v>0</v>
      </c>
    </row>
    <row r="120" spans="1:12" x14ac:dyDescent="0.25">
      <c r="E120">
        <v>422</v>
      </c>
      <c r="F120" t="s">
        <v>156</v>
      </c>
      <c r="J120" s="1">
        <v>0</v>
      </c>
      <c r="K120" s="1">
        <v>0</v>
      </c>
      <c r="L120" s="1">
        <v>0</v>
      </c>
    </row>
    <row r="121" spans="1:12" x14ac:dyDescent="0.25">
      <c r="E121">
        <v>451</v>
      </c>
      <c r="F121" t="s">
        <v>41</v>
      </c>
      <c r="J121" s="1">
        <v>0</v>
      </c>
      <c r="K121" s="1">
        <v>0</v>
      </c>
      <c r="L121" s="1">
        <v>0</v>
      </c>
    </row>
    <row r="122" spans="1:12" x14ac:dyDescent="0.25">
      <c r="A122" s="15" t="s">
        <v>45</v>
      </c>
      <c r="B122" s="15" t="s">
        <v>136</v>
      </c>
      <c r="C122" s="15">
        <v>1004</v>
      </c>
      <c r="D122" s="15" t="s">
        <v>81</v>
      </c>
      <c r="E122" s="15" t="s">
        <v>79</v>
      </c>
      <c r="F122" s="15" t="s">
        <v>80</v>
      </c>
      <c r="G122" s="15"/>
      <c r="H122" s="15"/>
      <c r="I122" s="15"/>
      <c r="J122" s="74">
        <f>SUM(J124)</f>
        <v>80000</v>
      </c>
      <c r="K122" s="74">
        <f>SUM(K124)</f>
        <v>90000</v>
      </c>
      <c r="L122" s="74">
        <f>SUM(L124)</f>
        <v>90000</v>
      </c>
    </row>
    <row r="123" spans="1:12" x14ac:dyDescent="0.25">
      <c r="A123" s="8"/>
      <c r="B123" s="8"/>
      <c r="C123" s="8"/>
      <c r="D123" s="8">
        <v>4</v>
      </c>
      <c r="E123" s="8"/>
      <c r="F123" s="8" t="s">
        <v>51</v>
      </c>
      <c r="G123" s="8"/>
      <c r="H123" s="8"/>
      <c r="I123" s="8"/>
      <c r="J123" s="98">
        <v>80000</v>
      </c>
      <c r="K123" s="8"/>
      <c r="L123" s="8"/>
    </row>
    <row r="124" spans="1:12" x14ac:dyDescent="0.25">
      <c r="E124" s="12">
        <v>3</v>
      </c>
      <c r="F124" s="12" t="s">
        <v>22</v>
      </c>
      <c r="G124" s="12"/>
      <c r="H124" s="12"/>
      <c r="I124" s="12"/>
      <c r="J124" s="76">
        <f>SUM(J125)</f>
        <v>80000</v>
      </c>
      <c r="K124" s="76">
        <f>SUM(K125)</f>
        <v>90000</v>
      </c>
      <c r="L124" s="76">
        <f>SUM(L125)</f>
        <v>90000</v>
      </c>
    </row>
    <row r="125" spans="1:12" x14ac:dyDescent="0.25">
      <c r="E125" s="12">
        <v>38</v>
      </c>
      <c r="F125" s="12" t="s">
        <v>32</v>
      </c>
      <c r="G125" s="12"/>
      <c r="H125" s="12"/>
      <c r="I125" s="12"/>
      <c r="J125" s="76">
        <f>SUM(J126:J127)</f>
        <v>80000</v>
      </c>
      <c r="K125" s="76">
        <v>90000</v>
      </c>
      <c r="L125" s="76">
        <v>90000</v>
      </c>
    </row>
    <row r="126" spans="1:12" x14ac:dyDescent="0.25">
      <c r="E126">
        <v>381</v>
      </c>
      <c r="F126" t="s">
        <v>33</v>
      </c>
      <c r="J126" s="58">
        <v>40000</v>
      </c>
      <c r="K126" s="58"/>
      <c r="L126" s="58"/>
    </row>
    <row r="127" spans="1:12" x14ac:dyDescent="0.25">
      <c r="E127">
        <v>382</v>
      </c>
      <c r="F127" t="s">
        <v>310</v>
      </c>
      <c r="J127" s="58">
        <v>40000</v>
      </c>
      <c r="K127" s="58"/>
      <c r="L127" s="58"/>
    </row>
    <row r="128" spans="1:12" x14ac:dyDescent="0.25">
      <c r="A128" s="15" t="s">
        <v>43</v>
      </c>
      <c r="B128" s="15" t="s">
        <v>136</v>
      </c>
      <c r="C128" s="15">
        <v>1004</v>
      </c>
      <c r="D128" s="15" t="s">
        <v>85</v>
      </c>
      <c r="E128" s="15" t="s">
        <v>86</v>
      </c>
      <c r="F128" s="15" t="s">
        <v>87</v>
      </c>
      <c r="G128" s="15"/>
      <c r="H128" s="15"/>
      <c r="I128" s="15"/>
      <c r="J128" s="74">
        <f>SUM(J130)</f>
        <v>170000</v>
      </c>
      <c r="K128" s="74">
        <f>SUM(K130)</f>
        <v>170000</v>
      </c>
      <c r="L128" s="74">
        <f>SUM(L130)</f>
        <v>170000</v>
      </c>
    </row>
    <row r="129" spans="1:12" x14ac:dyDescent="0.25">
      <c r="A129" s="8"/>
      <c r="B129" s="8"/>
      <c r="C129" s="8"/>
      <c r="D129" s="8">
        <v>1</v>
      </c>
      <c r="E129" s="8"/>
      <c r="F129" s="8" t="s">
        <v>21</v>
      </c>
      <c r="G129" s="8"/>
      <c r="H129" s="8"/>
      <c r="I129" s="8"/>
      <c r="J129" s="98">
        <v>170000</v>
      </c>
      <c r="K129" s="8"/>
      <c r="L129" s="8"/>
    </row>
    <row r="130" spans="1:12" x14ac:dyDescent="0.25">
      <c r="E130" s="12">
        <v>3</v>
      </c>
      <c r="F130" s="12" t="s">
        <v>22</v>
      </c>
      <c r="G130" s="12"/>
      <c r="H130" s="12"/>
      <c r="I130" s="12"/>
      <c r="J130" s="76">
        <f t="shared" ref="J130:L131" si="2">SUM(J131)</f>
        <v>170000</v>
      </c>
      <c r="K130" s="76">
        <f t="shared" si="2"/>
        <v>170000</v>
      </c>
      <c r="L130" s="76">
        <f t="shared" si="2"/>
        <v>170000</v>
      </c>
    </row>
    <row r="131" spans="1:12" x14ac:dyDescent="0.25">
      <c r="E131" s="12">
        <v>38</v>
      </c>
      <c r="F131" s="12" t="s">
        <v>32</v>
      </c>
      <c r="G131" s="12"/>
      <c r="H131" s="12"/>
      <c r="I131" s="12"/>
      <c r="J131" s="76">
        <f t="shared" si="2"/>
        <v>170000</v>
      </c>
      <c r="K131" s="76">
        <v>170000</v>
      </c>
      <c r="L131" s="76">
        <v>170000</v>
      </c>
    </row>
    <row r="132" spans="1:12" x14ac:dyDescent="0.25">
      <c r="E132">
        <v>381</v>
      </c>
      <c r="F132" t="s">
        <v>33</v>
      </c>
      <c r="J132" s="58">
        <v>170000</v>
      </c>
      <c r="K132" s="58"/>
      <c r="L132" s="58"/>
    </row>
    <row r="133" spans="1:12" x14ac:dyDescent="0.25">
      <c r="A133" s="15" t="s">
        <v>45</v>
      </c>
      <c r="B133" s="15" t="s">
        <v>136</v>
      </c>
      <c r="C133" s="15">
        <v>1004</v>
      </c>
      <c r="D133" s="15" t="s">
        <v>90</v>
      </c>
      <c r="E133" s="15" t="s">
        <v>88</v>
      </c>
      <c r="F133" s="15" t="s">
        <v>311</v>
      </c>
      <c r="G133" s="15"/>
      <c r="H133" s="15"/>
      <c r="I133" s="15"/>
      <c r="J133" s="74">
        <f>SUM(J136)</f>
        <v>5830000</v>
      </c>
      <c r="K133" s="74">
        <f>SUM(K136)</f>
        <v>50000</v>
      </c>
      <c r="L133" s="74">
        <f>SUM(L136)</f>
        <v>50000</v>
      </c>
    </row>
    <row r="134" spans="1:12" x14ac:dyDescent="0.25">
      <c r="A134" s="8"/>
      <c r="B134" s="8"/>
      <c r="C134" s="8"/>
      <c r="D134" s="8">
        <v>1</v>
      </c>
      <c r="E134" s="8"/>
      <c r="F134" s="8" t="s">
        <v>21</v>
      </c>
      <c r="G134" s="8"/>
      <c r="H134" s="8"/>
      <c r="I134" s="8"/>
      <c r="J134" s="98">
        <v>0</v>
      </c>
      <c r="K134" s="8"/>
      <c r="L134" s="8"/>
    </row>
    <row r="135" spans="1:12" x14ac:dyDescent="0.25">
      <c r="A135" s="8"/>
      <c r="B135" s="8"/>
      <c r="C135" s="8"/>
      <c r="D135" s="8">
        <v>4</v>
      </c>
      <c r="E135" s="8"/>
      <c r="F135" s="8" t="s">
        <v>51</v>
      </c>
      <c r="G135" s="8"/>
      <c r="H135" s="8"/>
      <c r="I135" s="8"/>
      <c r="J135" s="98">
        <v>5830000</v>
      </c>
      <c r="K135" s="8"/>
      <c r="L135" s="8"/>
    </row>
    <row r="136" spans="1:12" x14ac:dyDescent="0.25">
      <c r="E136" s="12">
        <v>4</v>
      </c>
      <c r="F136" s="12" t="s">
        <v>58</v>
      </c>
      <c r="G136" s="12"/>
      <c r="H136" s="12"/>
      <c r="I136" s="12"/>
      <c r="J136" s="76">
        <f>SUM(J137)</f>
        <v>5830000</v>
      </c>
      <c r="K136" s="76">
        <f>SUM(K137)</f>
        <v>50000</v>
      </c>
      <c r="L136" s="76">
        <f>SUM(L137)</f>
        <v>50000</v>
      </c>
    </row>
    <row r="137" spans="1:12" x14ac:dyDescent="0.25">
      <c r="E137" s="12">
        <v>42</v>
      </c>
      <c r="F137" s="12" t="s">
        <v>92</v>
      </c>
      <c r="G137" s="12"/>
      <c r="H137" s="12"/>
      <c r="I137" s="12"/>
      <c r="J137" s="76">
        <f>SUM(J138:J140)</f>
        <v>5830000</v>
      </c>
      <c r="K137" s="76">
        <v>50000</v>
      </c>
      <c r="L137" s="76">
        <v>50000</v>
      </c>
    </row>
    <row r="138" spans="1:12" x14ac:dyDescent="0.25">
      <c r="E138">
        <v>421</v>
      </c>
      <c r="F138" t="s">
        <v>93</v>
      </c>
      <c r="J138" s="58">
        <v>5700000</v>
      </c>
      <c r="K138" s="58"/>
      <c r="L138" s="58"/>
    </row>
    <row r="139" spans="1:12" x14ac:dyDescent="0.25">
      <c r="E139">
        <v>422</v>
      </c>
      <c r="F139" t="s">
        <v>41</v>
      </c>
      <c r="J139" s="1">
        <v>0</v>
      </c>
      <c r="K139" s="1"/>
      <c r="L139" s="1"/>
    </row>
    <row r="140" spans="1:12" x14ac:dyDescent="0.25">
      <c r="E140">
        <v>451</v>
      </c>
      <c r="F140" t="s">
        <v>312</v>
      </c>
      <c r="J140" s="58">
        <v>130000</v>
      </c>
      <c r="K140" s="58"/>
      <c r="L140" s="58"/>
    </row>
    <row r="141" spans="1:12" x14ac:dyDescent="0.25">
      <c r="A141" s="15" t="s">
        <v>45</v>
      </c>
      <c r="B141" s="15" t="s">
        <v>136</v>
      </c>
      <c r="C141" s="15">
        <v>1004</v>
      </c>
      <c r="D141" s="15" t="s">
        <v>89</v>
      </c>
      <c r="E141" s="15">
        <v>1070</v>
      </c>
      <c r="F141" s="15" t="s">
        <v>91</v>
      </c>
      <c r="G141" s="15"/>
      <c r="H141" s="15"/>
      <c r="I141" s="15"/>
      <c r="J141" s="74">
        <f>SUM(J144)</f>
        <v>244000</v>
      </c>
      <c r="K141" s="74">
        <f>SUM(K144)</f>
        <v>260000</v>
      </c>
      <c r="L141" s="74">
        <f>SUM(L144)</f>
        <v>260000</v>
      </c>
    </row>
    <row r="142" spans="1:12" x14ac:dyDescent="0.25">
      <c r="A142" s="8"/>
      <c r="B142" s="8"/>
      <c r="C142" s="8"/>
      <c r="D142" s="8">
        <v>1</v>
      </c>
      <c r="E142" s="8"/>
      <c r="F142" s="8" t="s">
        <v>21</v>
      </c>
      <c r="G142" s="8"/>
      <c r="H142" s="8"/>
      <c r="I142" s="8"/>
      <c r="J142" s="98">
        <v>220000</v>
      </c>
      <c r="K142" s="8"/>
      <c r="L142" s="8"/>
    </row>
    <row r="143" spans="1:12" x14ac:dyDescent="0.25">
      <c r="A143" s="8"/>
      <c r="B143" s="8"/>
      <c r="C143" s="8"/>
      <c r="D143" s="8">
        <v>4</v>
      </c>
      <c r="E143" s="8"/>
      <c r="F143" s="8" t="s">
        <v>51</v>
      </c>
      <c r="G143" s="8"/>
      <c r="H143" s="8"/>
      <c r="I143" s="8"/>
      <c r="J143" s="98">
        <v>24000</v>
      </c>
      <c r="K143" s="8"/>
      <c r="L143" s="8"/>
    </row>
    <row r="144" spans="1:12" x14ac:dyDescent="0.25">
      <c r="E144" s="12">
        <v>3</v>
      </c>
      <c r="F144" s="12" t="s">
        <v>22</v>
      </c>
      <c r="G144" s="12"/>
      <c r="H144" s="12"/>
      <c r="I144" s="12"/>
      <c r="J144" s="76">
        <f>SUM(J145,J147,J149)</f>
        <v>244000</v>
      </c>
      <c r="K144" s="76">
        <f>SUM(K145,K147,K149)</f>
        <v>260000</v>
      </c>
      <c r="L144" s="76">
        <f>SUM(L145,L147,L149)</f>
        <v>260000</v>
      </c>
    </row>
    <row r="145" spans="1:12" x14ac:dyDescent="0.25">
      <c r="E145" s="12">
        <v>32</v>
      </c>
      <c r="F145" s="12" t="s">
        <v>26</v>
      </c>
      <c r="G145" s="12"/>
      <c r="H145" s="12"/>
      <c r="I145" s="12"/>
      <c r="J145" s="70"/>
      <c r="K145" s="70"/>
      <c r="L145" s="70"/>
    </row>
    <row r="146" spans="1:12" x14ac:dyDescent="0.25">
      <c r="E146">
        <v>323</v>
      </c>
      <c r="F146" t="s">
        <v>27</v>
      </c>
      <c r="J146" s="1">
        <v>0</v>
      </c>
      <c r="K146" s="1">
        <v>0</v>
      </c>
      <c r="L146" s="1">
        <v>0</v>
      </c>
    </row>
    <row r="147" spans="1:12" x14ac:dyDescent="0.25">
      <c r="E147" s="12">
        <v>37</v>
      </c>
      <c r="F147" s="12" t="s">
        <v>95</v>
      </c>
      <c r="G147" s="12"/>
      <c r="H147" s="12"/>
      <c r="I147" s="12"/>
      <c r="J147" s="76">
        <f>SUM(J148)</f>
        <v>184000</v>
      </c>
      <c r="K147" s="76">
        <v>200000</v>
      </c>
      <c r="L147" s="76">
        <v>200000</v>
      </c>
    </row>
    <row r="148" spans="1:12" x14ac:dyDescent="0.25">
      <c r="E148" s="20">
        <v>372</v>
      </c>
      <c r="F148" s="20" t="s">
        <v>96</v>
      </c>
      <c r="G148" s="20"/>
      <c r="H148" s="20"/>
      <c r="I148" s="20"/>
      <c r="J148" s="75">
        <v>184000</v>
      </c>
      <c r="K148" s="75"/>
      <c r="L148" s="75"/>
    </row>
    <row r="149" spans="1:12" x14ac:dyDescent="0.25">
      <c r="E149" s="12">
        <v>38</v>
      </c>
      <c r="F149" s="12" t="s">
        <v>32</v>
      </c>
      <c r="G149" s="12"/>
      <c r="H149" s="12"/>
      <c r="I149" s="12"/>
      <c r="J149" s="76">
        <f>SUM(J150)</f>
        <v>60000</v>
      </c>
      <c r="K149" s="76">
        <v>60000</v>
      </c>
      <c r="L149" s="76">
        <v>60000</v>
      </c>
    </row>
    <row r="150" spans="1:12" x14ac:dyDescent="0.25">
      <c r="E150">
        <v>381</v>
      </c>
      <c r="F150" t="s">
        <v>97</v>
      </c>
      <c r="J150" s="58">
        <v>60000</v>
      </c>
      <c r="K150" s="58"/>
      <c r="L150" s="58"/>
    </row>
    <row r="151" spans="1:12" x14ac:dyDescent="0.25">
      <c r="A151" s="15" t="s">
        <v>43</v>
      </c>
      <c r="B151" s="15" t="s">
        <v>136</v>
      </c>
      <c r="C151" s="15">
        <v>1004</v>
      </c>
      <c r="D151" s="15" t="s">
        <v>98</v>
      </c>
      <c r="E151" s="15" t="s">
        <v>99</v>
      </c>
      <c r="F151" s="15" t="s">
        <v>100</v>
      </c>
      <c r="G151" s="15"/>
      <c r="H151" s="15"/>
      <c r="I151" s="15"/>
      <c r="J151" s="74">
        <f>SUM(J153)</f>
        <v>361000</v>
      </c>
      <c r="K151" s="74">
        <f>SUM(K153)</f>
        <v>361000</v>
      </c>
      <c r="L151" s="74">
        <f>SUM(L153)</f>
        <v>361000</v>
      </c>
    </row>
    <row r="152" spans="1:12" x14ac:dyDescent="0.25">
      <c r="A152" s="8"/>
      <c r="B152" s="8"/>
      <c r="C152" s="8"/>
      <c r="D152" s="8">
        <v>4</v>
      </c>
      <c r="E152" s="8"/>
      <c r="F152" s="8" t="s">
        <v>51</v>
      </c>
      <c r="G152" s="8"/>
      <c r="H152" s="8"/>
      <c r="I152" s="8"/>
      <c r="J152" s="98">
        <v>361000</v>
      </c>
      <c r="K152" s="8"/>
      <c r="L152" s="8"/>
    </row>
    <row r="153" spans="1:12" x14ac:dyDescent="0.25">
      <c r="C153" s="1"/>
      <c r="E153" s="12">
        <v>3</v>
      </c>
      <c r="F153" s="12" t="s">
        <v>22</v>
      </c>
      <c r="G153" s="12"/>
      <c r="H153" s="12"/>
      <c r="I153" s="12"/>
      <c r="J153" s="76">
        <f>SUM(J154,J156,J158)</f>
        <v>361000</v>
      </c>
      <c r="K153" s="76">
        <f>SUM(K154,K156,K158)</f>
        <v>361000</v>
      </c>
      <c r="L153" s="76">
        <f>SUM(L154,L156,L158)</f>
        <v>361000</v>
      </c>
    </row>
    <row r="154" spans="1:12" x14ac:dyDescent="0.25">
      <c r="C154" s="1"/>
      <c r="E154" s="12">
        <v>32</v>
      </c>
      <c r="F154" s="12" t="s">
        <v>26</v>
      </c>
      <c r="G154" s="12"/>
      <c r="H154" s="12"/>
      <c r="I154" s="12"/>
      <c r="J154" s="76">
        <f>SUM(J155)</f>
        <v>71000</v>
      </c>
      <c r="K154" s="76">
        <v>71000</v>
      </c>
      <c r="L154" s="76">
        <v>71000</v>
      </c>
    </row>
    <row r="155" spans="1:12" x14ac:dyDescent="0.25">
      <c r="C155" s="1"/>
      <c r="E155">
        <v>323</v>
      </c>
      <c r="F155" t="s">
        <v>115</v>
      </c>
      <c r="J155" s="58">
        <v>71000</v>
      </c>
      <c r="K155" s="58"/>
      <c r="L155" s="58"/>
    </row>
    <row r="156" spans="1:12" x14ac:dyDescent="0.25">
      <c r="C156" s="1"/>
      <c r="E156" s="12">
        <v>37</v>
      </c>
      <c r="F156" s="12" t="s">
        <v>95</v>
      </c>
      <c r="G156" s="12"/>
      <c r="H156" s="12"/>
      <c r="I156" s="12"/>
      <c r="J156" s="76">
        <f>SUM(J157:J157)</f>
        <v>235000</v>
      </c>
      <c r="K156" s="76">
        <v>235000</v>
      </c>
      <c r="L156" s="76">
        <v>235000</v>
      </c>
    </row>
    <row r="157" spans="1:12" x14ac:dyDescent="0.25">
      <c r="C157" s="1"/>
      <c r="E157">
        <v>372</v>
      </c>
      <c r="F157" t="s">
        <v>96</v>
      </c>
      <c r="J157" s="58">
        <v>235000</v>
      </c>
      <c r="K157" s="58"/>
      <c r="L157" s="58"/>
    </row>
    <row r="158" spans="1:12" x14ac:dyDescent="0.25">
      <c r="C158" s="1"/>
      <c r="E158" s="12">
        <v>36</v>
      </c>
      <c r="F158" s="12" t="s">
        <v>116</v>
      </c>
      <c r="G158" s="12"/>
      <c r="H158" s="12"/>
      <c r="I158" s="12"/>
      <c r="J158" s="76">
        <f>SUM(J159)</f>
        <v>55000</v>
      </c>
      <c r="K158" s="76">
        <v>55000</v>
      </c>
      <c r="L158" s="76">
        <v>55000</v>
      </c>
    </row>
    <row r="159" spans="1:12" x14ac:dyDescent="0.25">
      <c r="C159" s="1"/>
      <c r="E159">
        <v>366</v>
      </c>
      <c r="F159" t="s">
        <v>117</v>
      </c>
      <c r="J159" s="58">
        <v>55000</v>
      </c>
      <c r="K159" s="58"/>
      <c r="L159" s="58"/>
    </row>
    <row r="160" spans="1:12" x14ac:dyDescent="0.25">
      <c r="A160" s="15" t="s">
        <v>43</v>
      </c>
      <c r="B160" s="15" t="s">
        <v>136</v>
      </c>
      <c r="C160" s="15">
        <v>1004</v>
      </c>
      <c r="D160" s="15" t="s">
        <v>337</v>
      </c>
      <c r="E160" s="15" t="s">
        <v>135</v>
      </c>
      <c r="F160" s="15" t="s">
        <v>379</v>
      </c>
      <c r="G160" s="15"/>
      <c r="H160" s="45"/>
      <c r="I160" s="45"/>
      <c r="J160" s="74">
        <f>SUM(J163)</f>
        <v>1680000</v>
      </c>
      <c r="K160" s="74">
        <f>SUM(K163)</f>
        <v>550000</v>
      </c>
      <c r="L160" s="74">
        <f>SUM(L163)</f>
        <v>250000</v>
      </c>
    </row>
    <row r="161" spans="1:12" x14ac:dyDescent="0.25">
      <c r="A161" s="8"/>
      <c r="B161" s="8"/>
      <c r="C161" s="8"/>
      <c r="D161" s="8">
        <v>1</v>
      </c>
      <c r="E161" s="8"/>
      <c r="F161" s="8" t="s">
        <v>21</v>
      </c>
      <c r="G161" s="8"/>
      <c r="H161" s="8"/>
      <c r="I161" s="8"/>
      <c r="J161" s="98">
        <v>0</v>
      </c>
      <c r="K161" s="8"/>
      <c r="L161" s="8"/>
    </row>
    <row r="162" spans="1:12" x14ac:dyDescent="0.25">
      <c r="A162" s="8"/>
      <c r="B162" s="8"/>
      <c r="C162" s="8"/>
      <c r="D162" s="8">
        <v>4</v>
      </c>
      <c r="E162" s="8"/>
      <c r="F162" s="8" t="s">
        <v>51</v>
      </c>
      <c r="G162" s="8"/>
      <c r="H162" s="8"/>
      <c r="I162" s="8"/>
      <c r="J162" s="98">
        <v>1680000</v>
      </c>
      <c r="K162" s="8"/>
      <c r="L162" s="8"/>
    </row>
    <row r="163" spans="1:12" x14ac:dyDescent="0.25">
      <c r="E163" s="12">
        <v>4</v>
      </c>
      <c r="F163" s="12" t="s">
        <v>131</v>
      </c>
      <c r="G163" s="12"/>
      <c r="H163" s="12"/>
      <c r="I163" s="12"/>
      <c r="J163" s="76">
        <f>SUM(J164)</f>
        <v>1680000</v>
      </c>
      <c r="K163" s="76">
        <f>SUM(K164)</f>
        <v>550000</v>
      </c>
      <c r="L163" s="76">
        <f>SUM(L164)</f>
        <v>250000</v>
      </c>
    </row>
    <row r="164" spans="1:12" x14ac:dyDescent="0.25">
      <c r="E164" s="12">
        <v>42</v>
      </c>
      <c r="F164" s="12" t="s">
        <v>132</v>
      </c>
      <c r="G164" s="12"/>
      <c r="H164" s="12"/>
      <c r="I164" s="12"/>
      <c r="J164" s="76">
        <f>SUM(J165:J166)</f>
        <v>1680000</v>
      </c>
      <c r="K164" s="76">
        <v>550000</v>
      </c>
      <c r="L164" s="76">
        <v>250000</v>
      </c>
    </row>
    <row r="165" spans="1:12" x14ac:dyDescent="0.25">
      <c r="E165">
        <v>421</v>
      </c>
      <c r="F165" t="s">
        <v>156</v>
      </c>
      <c r="H165" t="s">
        <v>323</v>
      </c>
      <c r="J165" s="58">
        <v>1300000</v>
      </c>
      <c r="K165" s="58"/>
      <c r="L165" s="58"/>
    </row>
    <row r="166" spans="1:12" x14ac:dyDescent="0.25">
      <c r="E166">
        <v>421</v>
      </c>
      <c r="F166" t="s">
        <v>156</v>
      </c>
      <c r="H166" t="s">
        <v>324</v>
      </c>
      <c r="J166" s="58">
        <v>380000</v>
      </c>
      <c r="K166" s="58"/>
      <c r="L166" s="58"/>
    </row>
    <row r="167" spans="1:12" x14ac:dyDescent="0.25">
      <c r="A167" s="15" t="s">
        <v>45</v>
      </c>
      <c r="B167" s="15" t="s">
        <v>136</v>
      </c>
      <c r="C167" s="15">
        <v>1004</v>
      </c>
      <c r="D167" s="15" t="s">
        <v>107</v>
      </c>
      <c r="E167" s="15" t="s">
        <v>101</v>
      </c>
      <c r="F167" s="15" t="s">
        <v>320</v>
      </c>
      <c r="G167" s="15"/>
      <c r="H167" s="15"/>
      <c r="I167" s="15"/>
      <c r="J167" s="74">
        <f>SUM(J170)</f>
        <v>85000</v>
      </c>
      <c r="K167" s="74">
        <f>SUM(K170)</f>
        <v>95000</v>
      </c>
      <c r="L167" s="74">
        <f>SUM(L170)</f>
        <v>95000</v>
      </c>
    </row>
    <row r="168" spans="1:12" x14ac:dyDescent="0.25">
      <c r="A168" s="8"/>
      <c r="B168" s="8"/>
      <c r="C168" s="8"/>
      <c r="D168" s="8">
        <v>1</v>
      </c>
      <c r="E168" s="8"/>
      <c r="F168" s="8" t="s">
        <v>21</v>
      </c>
      <c r="G168" s="8"/>
      <c r="H168" s="8"/>
      <c r="I168" s="8"/>
      <c r="J168" s="98">
        <v>65000</v>
      </c>
      <c r="K168" s="8"/>
      <c r="L168" s="8"/>
    </row>
    <row r="169" spans="1:12" x14ac:dyDescent="0.25">
      <c r="A169" s="8"/>
      <c r="B169" s="8"/>
      <c r="C169" s="8"/>
      <c r="D169" s="8">
        <v>5</v>
      </c>
      <c r="E169" s="8"/>
      <c r="F169" s="8" t="s">
        <v>102</v>
      </c>
      <c r="G169" s="8"/>
      <c r="H169" s="8"/>
      <c r="I169" s="8"/>
      <c r="J169" s="98">
        <v>20000</v>
      </c>
      <c r="K169" s="8"/>
      <c r="L169" s="8"/>
    </row>
    <row r="170" spans="1:12" x14ac:dyDescent="0.25">
      <c r="E170" s="12">
        <v>3</v>
      </c>
      <c r="F170" s="12" t="s">
        <v>22</v>
      </c>
      <c r="G170" s="12"/>
      <c r="H170" s="12"/>
      <c r="I170" s="12"/>
      <c r="J170" s="76">
        <f t="shared" ref="J170:L171" si="3">SUM(J171)</f>
        <v>85000</v>
      </c>
      <c r="K170" s="76">
        <f t="shared" si="3"/>
        <v>95000</v>
      </c>
      <c r="L170" s="76">
        <f t="shared" si="3"/>
        <v>95000</v>
      </c>
    </row>
    <row r="171" spans="1:12" x14ac:dyDescent="0.25">
      <c r="E171" s="12">
        <v>38</v>
      </c>
      <c r="F171" s="12" t="s">
        <v>32</v>
      </c>
      <c r="G171" s="12"/>
      <c r="H171" s="12"/>
      <c r="I171" s="12"/>
      <c r="J171" s="76">
        <f t="shared" si="3"/>
        <v>85000</v>
      </c>
      <c r="K171" s="76">
        <v>95000</v>
      </c>
      <c r="L171" s="76">
        <v>95000</v>
      </c>
    </row>
    <row r="172" spans="1:12" x14ac:dyDescent="0.25">
      <c r="E172">
        <v>381</v>
      </c>
      <c r="F172" t="s">
        <v>33</v>
      </c>
      <c r="J172" s="58">
        <v>85000</v>
      </c>
      <c r="K172" s="58"/>
      <c r="L172" s="58"/>
    </row>
    <row r="173" spans="1:12" x14ac:dyDescent="0.25">
      <c r="J173" s="1"/>
      <c r="K173" s="1"/>
      <c r="L173" s="1"/>
    </row>
    <row r="174" spans="1:12" x14ac:dyDescent="0.25">
      <c r="A174" s="81" t="s">
        <v>45</v>
      </c>
      <c r="B174" s="81" t="s">
        <v>192</v>
      </c>
      <c r="C174" s="81"/>
      <c r="D174" s="81"/>
      <c r="E174" s="81" t="s">
        <v>103</v>
      </c>
      <c r="F174" s="81"/>
      <c r="G174" s="81"/>
      <c r="H174" s="81"/>
      <c r="I174" s="81"/>
      <c r="J174" s="82">
        <f>SUM(J176,J213)</f>
        <v>5974000</v>
      </c>
      <c r="K174" s="82">
        <f>SUM(K176,K213)</f>
        <v>2376000</v>
      </c>
      <c r="L174" s="82">
        <f>SUM(L176,L213)</f>
        <v>2411000</v>
      </c>
    </row>
    <row r="175" spans="1:12" x14ac:dyDescent="0.25">
      <c r="J175" s="1"/>
      <c r="K175" s="1"/>
      <c r="L175" s="1"/>
    </row>
    <row r="176" spans="1:12" ht="15.75" x14ac:dyDescent="0.25">
      <c r="A176" s="9" t="s">
        <v>43</v>
      </c>
      <c r="B176" s="9" t="s">
        <v>192</v>
      </c>
      <c r="C176" s="9">
        <v>1005</v>
      </c>
      <c r="D176" s="9"/>
      <c r="E176" s="47" t="s">
        <v>114</v>
      </c>
      <c r="F176" s="47"/>
      <c r="G176" s="47"/>
      <c r="H176" s="47"/>
      <c r="I176" s="9"/>
      <c r="J176" s="80">
        <f>SUM(J177,J184,J192,J199,J205)</f>
        <v>1171000</v>
      </c>
      <c r="K176" s="80">
        <f>SUM(K177,K184,K192,K199,K205)</f>
        <v>1171000</v>
      </c>
      <c r="L176" s="80">
        <f>SUM(L177,L184,L192,L199,L205)</f>
        <v>1506000</v>
      </c>
    </row>
    <row r="177" spans="1:12" x14ac:dyDescent="0.25">
      <c r="A177" s="15" t="s">
        <v>43</v>
      </c>
      <c r="B177" s="15" t="s">
        <v>192</v>
      </c>
      <c r="C177" s="15">
        <v>1005</v>
      </c>
      <c r="D177" s="15" t="s">
        <v>332</v>
      </c>
      <c r="E177" s="15" t="s">
        <v>105</v>
      </c>
      <c r="F177" s="15" t="s">
        <v>106</v>
      </c>
      <c r="G177" s="15"/>
      <c r="H177" s="15"/>
      <c r="I177" s="15"/>
      <c r="J177" s="74">
        <f>SUM(J181)</f>
        <v>300000</v>
      </c>
      <c r="K177" s="74">
        <f>SUM(K181)</f>
        <v>300000</v>
      </c>
      <c r="L177" s="74">
        <f>SUM(L181)</f>
        <v>300000</v>
      </c>
    </row>
    <row r="178" spans="1:12" x14ac:dyDescent="0.25">
      <c r="A178" s="8"/>
      <c r="B178" s="8"/>
      <c r="C178" s="8"/>
      <c r="D178" s="8">
        <v>1</v>
      </c>
      <c r="E178" s="8"/>
      <c r="F178" s="8" t="s">
        <v>21</v>
      </c>
      <c r="G178" s="8"/>
      <c r="H178" s="8"/>
      <c r="I178" s="8"/>
      <c r="J178" s="98">
        <v>20000</v>
      </c>
      <c r="K178" s="8"/>
      <c r="L178" s="8"/>
    </row>
    <row r="179" spans="1:12" x14ac:dyDescent="0.25">
      <c r="A179" s="8"/>
      <c r="B179" s="8"/>
      <c r="C179" s="8"/>
      <c r="D179" s="8">
        <v>3</v>
      </c>
      <c r="E179" s="8"/>
      <c r="F179" s="8" t="s">
        <v>108</v>
      </c>
      <c r="G179" s="8"/>
      <c r="H179" s="8"/>
      <c r="I179" s="8"/>
      <c r="J179" s="96">
        <v>280000</v>
      </c>
      <c r="K179" s="8"/>
      <c r="L179" s="8"/>
    </row>
    <row r="180" spans="1:12" x14ac:dyDescent="0.25">
      <c r="E180" s="12">
        <v>3</v>
      </c>
      <c r="F180" s="12" t="s">
        <v>22</v>
      </c>
      <c r="G180" s="12"/>
      <c r="H180" s="12"/>
      <c r="I180" s="12"/>
      <c r="J180" s="70"/>
      <c r="K180" s="70"/>
      <c r="L180" s="70"/>
    </row>
    <row r="181" spans="1:12" x14ac:dyDescent="0.25">
      <c r="E181" s="12">
        <v>32</v>
      </c>
      <c r="F181" s="12" t="s">
        <v>26</v>
      </c>
      <c r="G181" s="12"/>
      <c r="H181" s="12"/>
      <c r="I181" s="12"/>
      <c r="J181" s="76">
        <f>SUM(J182:J183)</f>
        <v>300000</v>
      </c>
      <c r="K181" s="76">
        <v>300000</v>
      </c>
      <c r="L181" s="76">
        <v>300000</v>
      </c>
    </row>
    <row r="182" spans="1:12" x14ac:dyDescent="0.25">
      <c r="E182">
        <v>322</v>
      </c>
      <c r="F182" t="s">
        <v>40</v>
      </c>
      <c r="J182" s="58">
        <v>200000</v>
      </c>
      <c r="K182" s="58"/>
      <c r="L182" s="58"/>
    </row>
    <row r="183" spans="1:12" x14ac:dyDescent="0.25">
      <c r="E183">
        <v>323</v>
      </c>
      <c r="F183" t="s">
        <v>27</v>
      </c>
      <c r="J183" s="58">
        <v>100000</v>
      </c>
      <c r="K183" s="58"/>
      <c r="L183" s="58"/>
    </row>
    <row r="184" spans="1:12" x14ac:dyDescent="0.25">
      <c r="A184" s="15" t="s">
        <v>45</v>
      </c>
      <c r="B184" s="15" t="s">
        <v>192</v>
      </c>
      <c r="C184" s="15">
        <v>1005</v>
      </c>
      <c r="D184" s="15" t="s">
        <v>333</v>
      </c>
      <c r="E184" s="15" t="s">
        <v>109</v>
      </c>
      <c r="F184" s="15" t="s">
        <v>110</v>
      </c>
      <c r="G184" s="15"/>
      <c r="H184" s="15"/>
      <c r="I184" s="15"/>
      <c r="J184" s="74">
        <f>SUM(J188)</f>
        <v>665000</v>
      </c>
      <c r="K184" s="74">
        <f>SUM(K188)</f>
        <v>665000</v>
      </c>
      <c r="L184" s="74">
        <f>SUM(L188)</f>
        <v>1000000</v>
      </c>
    </row>
    <row r="185" spans="1:12" x14ac:dyDescent="0.25">
      <c r="A185" s="8"/>
      <c r="B185" s="8"/>
      <c r="C185" s="8"/>
      <c r="D185" s="8">
        <v>1</v>
      </c>
      <c r="E185" s="8"/>
      <c r="F185" s="8" t="s">
        <v>21</v>
      </c>
      <c r="G185" s="8"/>
      <c r="H185" s="8"/>
      <c r="I185" s="8"/>
      <c r="J185" s="98">
        <v>0</v>
      </c>
      <c r="K185" s="8"/>
      <c r="L185" s="8"/>
    </row>
    <row r="186" spans="1:12" x14ac:dyDescent="0.25">
      <c r="A186" s="8"/>
      <c r="B186" s="8"/>
      <c r="C186" s="8"/>
      <c r="D186" s="8">
        <v>4</v>
      </c>
      <c r="E186" s="8"/>
      <c r="F186" s="8" t="s">
        <v>51</v>
      </c>
      <c r="G186" s="8"/>
      <c r="H186" s="8"/>
      <c r="I186" s="8"/>
      <c r="J186" s="98">
        <v>615000</v>
      </c>
      <c r="K186" s="8"/>
      <c r="L186" s="8"/>
    </row>
    <row r="187" spans="1:12" x14ac:dyDescent="0.25">
      <c r="A187" s="8"/>
      <c r="B187" s="8"/>
      <c r="C187" s="8"/>
      <c r="D187" s="8">
        <v>3</v>
      </c>
      <c r="E187" s="8"/>
      <c r="F187" s="8" t="s">
        <v>108</v>
      </c>
      <c r="G187" s="8"/>
      <c r="H187" s="8"/>
      <c r="I187" s="8"/>
      <c r="J187" s="98">
        <v>50000</v>
      </c>
      <c r="K187" s="8"/>
      <c r="L187" s="8"/>
    </row>
    <row r="188" spans="1:12" x14ac:dyDescent="0.25">
      <c r="E188" s="12">
        <v>3</v>
      </c>
      <c r="F188" s="12" t="s">
        <v>22</v>
      </c>
      <c r="G188" s="12"/>
      <c r="H188" s="12"/>
      <c r="I188" s="12"/>
      <c r="J188" s="76">
        <f>SUM(J189)</f>
        <v>665000</v>
      </c>
      <c r="K188" s="76">
        <f>SUM(K189)</f>
        <v>665000</v>
      </c>
      <c r="L188" s="76">
        <f>SUM(L189)</f>
        <v>1000000</v>
      </c>
    </row>
    <row r="189" spans="1:12" x14ac:dyDescent="0.25">
      <c r="E189" s="12">
        <v>32</v>
      </c>
      <c r="F189" s="12" t="s">
        <v>26</v>
      </c>
      <c r="G189" s="12"/>
      <c r="H189" s="12"/>
      <c r="I189" s="12"/>
      <c r="J189" s="76">
        <f>SUM(J190:J191)</f>
        <v>665000</v>
      </c>
      <c r="K189" s="76">
        <v>665000</v>
      </c>
      <c r="L189" s="76">
        <v>1000000</v>
      </c>
    </row>
    <row r="190" spans="1:12" x14ac:dyDescent="0.25">
      <c r="E190">
        <v>322</v>
      </c>
      <c r="F190" t="s">
        <v>40</v>
      </c>
      <c r="J190" s="58">
        <v>630000</v>
      </c>
      <c r="K190" s="58"/>
      <c r="L190" s="58"/>
    </row>
    <row r="191" spans="1:12" x14ac:dyDescent="0.25">
      <c r="E191">
        <v>323</v>
      </c>
      <c r="F191" t="s">
        <v>317</v>
      </c>
      <c r="J191" s="58">
        <v>35000</v>
      </c>
      <c r="K191" s="58"/>
      <c r="L191" s="58"/>
    </row>
    <row r="192" spans="1:12" x14ac:dyDescent="0.25">
      <c r="A192" s="21" t="s">
        <v>45</v>
      </c>
      <c r="B192" s="21" t="s">
        <v>192</v>
      </c>
      <c r="C192" s="21">
        <v>1005</v>
      </c>
      <c r="D192" s="21" t="s">
        <v>334</v>
      </c>
      <c r="E192" s="21" t="s">
        <v>111</v>
      </c>
      <c r="F192" s="21" t="s">
        <v>112</v>
      </c>
      <c r="G192" s="21"/>
      <c r="H192" s="21"/>
      <c r="I192" s="21"/>
      <c r="J192" s="79">
        <f>SUM(J195)</f>
        <v>6000</v>
      </c>
      <c r="K192" s="79">
        <f>SUM(K195)</f>
        <v>6000</v>
      </c>
      <c r="L192" s="79">
        <f>SUM(L195)</f>
        <v>6000</v>
      </c>
    </row>
    <row r="193" spans="1:12" x14ac:dyDescent="0.25">
      <c r="A193" s="8"/>
      <c r="B193" s="8"/>
      <c r="C193" s="8"/>
      <c r="D193" s="8">
        <v>1</v>
      </c>
      <c r="E193" s="8"/>
      <c r="F193" s="8" t="s">
        <v>21</v>
      </c>
      <c r="G193" s="8"/>
      <c r="H193" s="8"/>
      <c r="I193" s="8"/>
      <c r="J193" s="98">
        <v>3000</v>
      </c>
      <c r="K193" s="8"/>
      <c r="L193" s="8"/>
    </row>
    <row r="194" spans="1:12" x14ac:dyDescent="0.25">
      <c r="A194" s="8"/>
      <c r="B194" s="8"/>
      <c r="C194" s="8"/>
      <c r="D194" s="8">
        <v>3</v>
      </c>
      <c r="E194" s="8"/>
      <c r="F194" s="8" t="s">
        <v>108</v>
      </c>
      <c r="G194" s="8"/>
      <c r="H194" s="8"/>
      <c r="I194" s="8"/>
      <c r="J194" s="98">
        <v>3000</v>
      </c>
      <c r="K194" s="8"/>
      <c r="L194" s="8"/>
    </row>
    <row r="195" spans="1:12" x14ac:dyDescent="0.25">
      <c r="E195" s="12">
        <v>3</v>
      </c>
      <c r="F195" s="12" t="s">
        <v>22</v>
      </c>
      <c r="G195" s="12"/>
      <c r="H195" s="12"/>
      <c r="I195" s="12"/>
      <c r="J195" s="76">
        <f>SUM(J196)</f>
        <v>6000</v>
      </c>
      <c r="K195" s="76">
        <f>SUM(K196)</f>
        <v>6000</v>
      </c>
      <c r="L195" s="76">
        <f>SUM(L196)</f>
        <v>6000</v>
      </c>
    </row>
    <row r="196" spans="1:12" x14ac:dyDescent="0.25">
      <c r="E196" s="12">
        <v>32</v>
      </c>
      <c r="F196" s="12" t="s">
        <v>26</v>
      </c>
      <c r="G196" s="12"/>
      <c r="H196" s="12"/>
      <c r="I196" s="12"/>
      <c r="J196" s="76">
        <f>SUM(J197:J198)</f>
        <v>6000</v>
      </c>
      <c r="K196" s="76">
        <v>6000</v>
      </c>
      <c r="L196" s="76">
        <v>6000</v>
      </c>
    </row>
    <row r="197" spans="1:12" x14ac:dyDescent="0.25">
      <c r="E197">
        <v>322</v>
      </c>
      <c r="F197" t="s">
        <v>40</v>
      </c>
      <c r="J197" s="58">
        <v>5000</v>
      </c>
      <c r="K197" s="58"/>
      <c r="L197" s="58"/>
    </row>
    <row r="198" spans="1:12" x14ac:dyDescent="0.25">
      <c r="E198">
        <v>323</v>
      </c>
      <c r="F198" t="s">
        <v>27</v>
      </c>
      <c r="J198" s="58">
        <v>1000</v>
      </c>
      <c r="K198" s="58"/>
      <c r="L198" s="58"/>
    </row>
    <row r="199" spans="1:12" x14ac:dyDescent="0.25">
      <c r="A199" s="15" t="s">
        <v>45</v>
      </c>
      <c r="B199" s="15" t="s">
        <v>192</v>
      </c>
      <c r="C199" s="15">
        <v>1005</v>
      </c>
      <c r="D199" s="15" t="s">
        <v>335</v>
      </c>
      <c r="E199" s="15" t="s">
        <v>111</v>
      </c>
      <c r="F199" s="15" t="s">
        <v>113</v>
      </c>
      <c r="G199" s="15"/>
      <c r="H199" s="15"/>
      <c r="I199" s="15"/>
      <c r="J199" s="74">
        <f>SUM(J201)</f>
        <v>100000</v>
      </c>
      <c r="K199" s="74">
        <f>SUM(K201)</f>
        <v>100000</v>
      </c>
      <c r="L199" s="74">
        <f>SUM(L201)</f>
        <v>100000</v>
      </c>
    </row>
    <row r="200" spans="1:12" x14ac:dyDescent="0.25">
      <c r="A200" s="8"/>
      <c r="B200" s="8"/>
      <c r="C200" s="8"/>
      <c r="D200" s="8">
        <v>1</v>
      </c>
      <c r="E200" s="8"/>
      <c r="F200" s="8" t="s">
        <v>21</v>
      </c>
      <c r="G200" s="8"/>
      <c r="H200" s="8"/>
      <c r="I200" s="8"/>
      <c r="J200" s="100">
        <v>100000</v>
      </c>
      <c r="K200" s="8"/>
      <c r="L200" s="8"/>
    </row>
    <row r="201" spans="1:12" x14ac:dyDescent="0.25">
      <c r="E201" s="12">
        <v>3</v>
      </c>
      <c r="F201" s="12" t="s">
        <v>22</v>
      </c>
      <c r="G201" s="12"/>
      <c r="H201" s="12"/>
      <c r="I201" s="12"/>
      <c r="J201" s="76">
        <f>SUM(J202)</f>
        <v>100000</v>
      </c>
      <c r="K201" s="76">
        <f>SUM(K202)</f>
        <v>100000</v>
      </c>
      <c r="L201" s="76">
        <f>SUM(L202)</f>
        <v>100000</v>
      </c>
    </row>
    <row r="202" spans="1:12" x14ac:dyDescent="0.25">
      <c r="E202" s="12">
        <v>32</v>
      </c>
      <c r="F202" s="12" t="s">
        <v>26</v>
      </c>
      <c r="G202" s="12"/>
      <c r="H202" s="12"/>
      <c r="I202" s="12"/>
      <c r="J202" s="76">
        <f>SUM(J203:J204)</f>
        <v>100000</v>
      </c>
      <c r="K202" s="76">
        <v>100000</v>
      </c>
      <c r="L202" s="76">
        <v>100000</v>
      </c>
    </row>
    <row r="203" spans="1:12" x14ac:dyDescent="0.25">
      <c r="E203">
        <v>322</v>
      </c>
      <c r="F203" t="s">
        <v>40</v>
      </c>
      <c r="J203" s="58">
        <v>50000</v>
      </c>
      <c r="K203" s="58"/>
      <c r="L203" s="58"/>
    </row>
    <row r="204" spans="1:12" x14ac:dyDescent="0.25">
      <c r="E204">
        <v>323</v>
      </c>
      <c r="F204" t="s">
        <v>27</v>
      </c>
      <c r="J204" s="58">
        <v>50000</v>
      </c>
      <c r="K204" s="58"/>
      <c r="L204" s="58"/>
    </row>
    <row r="205" spans="1:12" x14ac:dyDescent="0.25">
      <c r="A205" s="15" t="s">
        <v>43</v>
      </c>
      <c r="B205" s="15" t="s">
        <v>192</v>
      </c>
      <c r="C205" s="15">
        <v>1005</v>
      </c>
      <c r="D205" s="15" t="s">
        <v>336</v>
      </c>
      <c r="E205" s="15" t="s">
        <v>118</v>
      </c>
      <c r="F205" s="15" t="s">
        <v>119</v>
      </c>
      <c r="G205" s="15"/>
      <c r="H205" s="15"/>
      <c r="I205" s="15"/>
      <c r="J205" s="74">
        <f>SUM(J208)</f>
        <v>100000</v>
      </c>
      <c r="K205" s="74">
        <f>SUM(K208)</f>
        <v>100000</v>
      </c>
      <c r="L205" s="74">
        <f>SUM(L208)</f>
        <v>100000</v>
      </c>
    </row>
    <row r="206" spans="1:12" x14ac:dyDescent="0.25">
      <c r="A206" s="8"/>
      <c r="B206" s="8"/>
      <c r="C206" s="8"/>
      <c r="D206" s="8">
        <v>1</v>
      </c>
      <c r="E206" s="8"/>
      <c r="F206" s="8" t="s">
        <v>21</v>
      </c>
      <c r="G206" s="8"/>
      <c r="H206" s="8"/>
      <c r="I206" s="8"/>
      <c r="J206" s="98">
        <v>10000</v>
      </c>
      <c r="K206" s="8"/>
      <c r="L206" s="8"/>
    </row>
    <row r="207" spans="1:12" x14ac:dyDescent="0.25">
      <c r="A207" s="8"/>
      <c r="B207" s="8"/>
      <c r="C207" s="8"/>
      <c r="D207" s="8">
        <v>4</v>
      </c>
      <c r="E207" s="8"/>
      <c r="F207" s="8" t="s">
        <v>51</v>
      </c>
      <c r="G207" s="8"/>
      <c r="H207" s="8"/>
      <c r="I207" s="8"/>
      <c r="J207" s="98">
        <v>90000</v>
      </c>
      <c r="K207" s="8"/>
      <c r="L207" s="8"/>
    </row>
    <row r="208" spans="1:12" x14ac:dyDescent="0.25">
      <c r="E208" s="12">
        <v>3</v>
      </c>
      <c r="F208" s="12" t="s">
        <v>22</v>
      </c>
      <c r="G208" s="12"/>
      <c r="H208" s="12"/>
      <c r="I208" s="12"/>
      <c r="J208" s="76">
        <f>SUM(J209)</f>
        <v>100000</v>
      </c>
      <c r="K208" s="76">
        <f>SUM(K209)</f>
        <v>100000</v>
      </c>
      <c r="L208" s="76">
        <f>SUM(L209)</f>
        <v>100000</v>
      </c>
    </row>
    <row r="209" spans="1:12" x14ac:dyDescent="0.25">
      <c r="E209" s="12">
        <v>32</v>
      </c>
      <c r="F209" s="12" t="s">
        <v>26</v>
      </c>
      <c r="G209" s="12"/>
      <c r="H209" s="12"/>
      <c r="I209" s="12"/>
      <c r="J209" s="76">
        <f>SUM(J210:J211)</f>
        <v>100000</v>
      </c>
      <c r="K209" s="76">
        <v>100000</v>
      </c>
      <c r="L209" s="76">
        <v>100000</v>
      </c>
    </row>
    <row r="210" spans="1:12" x14ac:dyDescent="0.25">
      <c r="E210">
        <v>322</v>
      </c>
      <c r="F210" t="s">
        <v>40</v>
      </c>
      <c r="J210" s="58">
        <v>50000</v>
      </c>
      <c r="K210" s="58"/>
      <c r="L210" s="58"/>
    </row>
    <row r="211" spans="1:12" x14ac:dyDescent="0.25">
      <c r="E211">
        <v>323</v>
      </c>
      <c r="F211" t="s">
        <v>27</v>
      </c>
      <c r="J211" s="58">
        <v>50000</v>
      </c>
      <c r="K211" s="58"/>
      <c r="L211" s="58"/>
    </row>
    <row r="212" spans="1:12" x14ac:dyDescent="0.25">
      <c r="J212" s="1"/>
      <c r="K212" s="1"/>
      <c r="L212" s="1"/>
    </row>
    <row r="213" spans="1:12" ht="15.75" x14ac:dyDescent="0.25">
      <c r="A213" s="9" t="s">
        <v>43</v>
      </c>
      <c r="B213" s="9" t="s">
        <v>192</v>
      </c>
      <c r="C213" s="9">
        <v>1005</v>
      </c>
      <c r="D213" s="9"/>
      <c r="E213" s="47" t="s">
        <v>325</v>
      </c>
      <c r="F213" s="47"/>
      <c r="G213" s="47"/>
      <c r="H213" s="47"/>
      <c r="I213" s="9"/>
      <c r="J213" s="80">
        <f>SUM(J214,J220,J227,J238,J258)</f>
        <v>4803000</v>
      </c>
      <c r="K213" s="80">
        <f>SUM(K214,K220,K227,K238,K258,K233,K252,K246)</f>
        <v>1205000</v>
      </c>
      <c r="L213" s="80">
        <f>SUM(L214,L220,L233,L227,L238,L258,L252)</f>
        <v>905000</v>
      </c>
    </row>
    <row r="214" spans="1:12" x14ac:dyDescent="0.25">
      <c r="A214" s="15" t="s">
        <v>43</v>
      </c>
      <c r="B214" s="15" t="s">
        <v>192</v>
      </c>
      <c r="C214" s="15">
        <v>1005</v>
      </c>
      <c r="D214" s="15" t="s">
        <v>338</v>
      </c>
      <c r="E214" s="15">
        <v>660</v>
      </c>
      <c r="F214" s="45" t="s">
        <v>314</v>
      </c>
      <c r="G214" s="45"/>
      <c r="H214" s="45"/>
      <c r="I214" s="15"/>
      <c r="J214" s="74">
        <f>SUM(J217)</f>
        <v>3000</v>
      </c>
      <c r="K214" s="74">
        <f>SUM(K217)</f>
        <v>5000</v>
      </c>
      <c r="L214" s="74">
        <f>SUM(L217)</f>
        <v>5000</v>
      </c>
    </row>
    <row r="215" spans="1:12" x14ac:dyDescent="0.25">
      <c r="A215" s="8"/>
      <c r="B215" s="8"/>
      <c r="C215" s="8"/>
      <c r="D215" s="8">
        <v>3</v>
      </c>
      <c r="E215" s="8"/>
      <c r="F215" s="8" t="s">
        <v>108</v>
      </c>
      <c r="G215" s="8"/>
      <c r="H215" s="8"/>
      <c r="I215" s="8"/>
      <c r="J215" s="98">
        <v>3000</v>
      </c>
      <c r="K215" s="8"/>
      <c r="L215" s="8"/>
    </row>
    <row r="216" spans="1:12" x14ac:dyDescent="0.25">
      <c r="A216" s="8"/>
      <c r="B216" s="8"/>
      <c r="C216" s="8"/>
      <c r="D216" s="8">
        <v>4</v>
      </c>
      <c r="E216" s="8"/>
      <c r="F216" s="8" t="s">
        <v>51</v>
      </c>
      <c r="G216" s="8"/>
      <c r="H216" s="8"/>
      <c r="I216" s="8"/>
      <c r="J216" s="8"/>
      <c r="K216" s="8"/>
      <c r="L216" s="8"/>
    </row>
    <row r="217" spans="1:12" x14ac:dyDescent="0.25">
      <c r="E217" s="12">
        <v>4</v>
      </c>
      <c r="F217" s="12" t="s">
        <v>58</v>
      </c>
      <c r="G217" s="12"/>
      <c r="H217" s="12"/>
      <c r="I217" s="12"/>
      <c r="J217" s="76">
        <f t="shared" ref="J217:L218" si="4">SUM(J218)</f>
        <v>3000</v>
      </c>
      <c r="K217" s="76">
        <f t="shared" si="4"/>
        <v>5000</v>
      </c>
      <c r="L217" s="76">
        <f t="shared" si="4"/>
        <v>5000</v>
      </c>
    </row>
    <row r="218" spans="1:12" x14ac:dyDescent="0.25">
      <c r="E218" s="12">
        <v>45</v>
      </c>
      <c r="F218" s="12" t="s">
        <v>128</v>
      </c>
      <c r="G218" s="12"/>
      <c r="H218" s="12"/>
      <c r="I218" s="12"/>
      <c r="J218" s="76">
        <f t="shared" si="4"/>
        <v>3000</v>
      </c>
      <c r="K218" s="76">
        <v>5000</v>
      </c>
      <c r="L218" s="76">
        <v>5000</v>
      </c>
    </row>
    <row r="219" spans="1:12" x14ac:dyDescent="0.25">
      <c r="E219">
        <v>451</v>
      </c>
      <c r="F219" t="s">
        <v>94</v>
      </c>
      <c r="J219" s="58">
        <v>3000</v>
      </c>
      <c r="K219" s="58"/>
      <c r="L219" s="58"/>
    </row>
    <row r="220" spans="1:12" x14ac:dyDescent="0.25">
      <c r="A220" s="15" t="s">
        <v>45</v>
      </c>
      <c r="B220" s="15" t="s">
        <v>192</v>
      </c>
      <c r="C220" s="15">
        <v>1005</v>
      </c>
      <c r="D220" s="15" t="s">
        <v>339</v>
      </c>
      <c r="E220" s="15" t="s">
        <v>111</v>
      </c>
      <c r="F220" s="45" t="s">
        <v>160</v>
      </c>
      <c r="G220" s="45"/>
      <c r="H220" s="45"/>
      <c r="I220" s="15"/>
      <c r="J220" s="74">
        <f>SUM(J223)</f>
        <v>2200000</v>
      </c>
      <c r="K220" s="74">
        <f>SUM(K223)</f>
        <v>100000</v>
      </c>
      <c r="L220" s="74">
        <f>SUM(L223)</f>
        <v>100000</v>
      </c>
    </row>
    <row r="221" spans="1:12" x14ac:dyDescent="0.25">
      <c r="A221" s="8"/>
      <c r="B221" s="8"/>
      <c r="C221" s="8"/>
      <c r="D221" s="8">
        <v>3</v>
      </c>
      <c r="E221" s="8"/>
      <c r="F221" s="8" t="s">
        <v>108</v>
      </c>
      <c r="G221" s="8"/>
      <c r="H221" s="8"/>
      <c r="I221" s="8"/>
      <c r="J221" s="8"/>
      <c r="K221" s="8"/>
      <c r="L221" s="8"/>
    </row>
    <row r="222" spans="1:12" x14ac:dyDescent="0.25">
      <c r="A222" s="8"/>
      <c r="B222" s="8"/>
      <c r="C222" s="8"/>
      <c r="D222" s="8">
        <v>4</v>
      </c>
      <c r="E222" s="8"/>
      <c r="F222" s="8" t="s">
        <v>51</v>
      </c>
      <c r="G222" s="8"/>
      <c r="H222" s="8"/>
      <c r="I222" s="8"/>
      <c r="J222" s="98">
        <v>2200000</v>
      </c>
      <c r="K222" s="8"/>
      <c r="L222" s="8"/>
    </row>
    <row r="223" spans="1:12" x14ac:dyDescent="0.25">
      <c r="E223" s="12">
        <v>4</v>
      </c>
      <c r="F223" s="12" t="s">
        <v>125</v>
      </c>
      <c r="G223" s="12"/>
      <c r="H223" s="12"/>
      <c r="I223" s="12"/>
      <c r="J223" s="76">
        <f t="shared" ref="J223:L224" si="5">SUM(J224)</f>
        <v>2200000</v>
      </c>
      <c r="K223" s="76">
        <f t="shared" si="5"/>
        <v>100000</v>
      </c>
      <c r="L223" s="76">
        <f t="shared" si="5"/>
        <v>100000</v>
      </c>
    </row>
    <row r="224" spans="1:12" x14ac:dyDescent="0.25">
      <c r="E224" s="12">
        <v>41</v>
      </c>
      <c r="F224" s="12" t="s">
        <v>126</v>
      </c>
      <c r="G224" s="12"/>
      <c r="H224" s="12"/>
      <c r="I224" s="12"/>
      <c r="J224" s="76">
        <f t="shared" si="5"/>
        <v>2200000</v>
      </c>
      <c r="K224" s="76">
        <v>100000</v>
      </c>
      <c r="L224" s="76">
        <v>100000</v>
      </c>
    </row>
    <row r="225" spans="1:12" x14ac:dyDescent="0.25">
      <c r="E225">
        <v>421</v>
      </c>
      <c r="F225" t="s">
        <v>156</v>
      </c>
      <c r="J225" s="58">
        <v>2200000</v>
      </c>
      <c r="K225" s="58"/>
      <c r="L225" s="58"/>
    </row>
    <row r="226" spans="1:12" x14ac:dyDescent="0.25">
      <c r="A226" s="15" t="s">
        <v>43</v>
      </c>
      <c r="B226" s="15" t="s">
        <v>192</v>
      </c>
      <c r="C226" s="15">
        <v>1005</v>
      </c>
      <c r="D226" s="15" t="s">
        <v>340</v>
      </c>
      <c r="E226" s="15" t="s">
        <v>105</v>
      </c>
      <c r="F226" s="45" t="s">
        <v>120</v>
      </c>
      <c r="G226" s="45"/>
      <c r="H226" s="45"/>
      <c r="I226" s="45"/>
      <c r="J226" s="68"/>
      <c r="K226" s="68"/>
      <c r="L226" s="68"/>
    </row>
    <row r="227" spans="1:12" x14ac:dyDescent="0.25">
      <c r="A227" s="4"/>
      <c r="B227" s="4"/>
      <c r="C227" s="4"/>
      <c r="D227" s="4"/>
      <c r="E227" s="4"/>
      <c r="F227" s="45" t="s">
        <v>121</v>
      </c>
      <c r="G227" s="45"/>
      <c r="H227" s="46"/>
      <c r="I227" s="46"/>
      <c r="J227" s="78">
        <f>SUM(J229)</f>
        <v>1400000</v>
      </c>
      <c r="K227" s="78">
        <f>SUM(K229)</f>
        <v>500000</v>
      </c>
      <c r="L227" s="78">
        <f>SUM(L229)</f>
        <v>200000</v>
      </c>
    </row>
    <row r="228" spans="1:12" x14ac:dyDescent="0.25">
      <c r="A228" s="8"/>
      <c r="B228" s="8"/>
      <c r="C228" s="8"/>
      <c r="D228" s="8">
        <v>7</v>
      </c>
      <c r="E228" s="8"/>
      <c r="F228" s="8" t="s">
        <v>328</v>
      </c>
      <c r="G228" s="8"/>
      <c r="H228" s="8"/>
      <c r="I228" s="8"/>
      <c r="J228" s="98">
        <v>1400000</v>
      </c>
      <c r="K228" s="8"/>
      <c r="L228" s="8"/>
    </row>
    <row r="229" spans="1:12" x14ac:dyDescent="0.25">
      <c r="E229" s="12">
        <v>4</v>
      </c>
      <c r="F229" s="12" t="s">
        <v>58</v>
      </c>
      <c r="G229" s="12"/>
      <c r="H229" s="12"/>
      <c r="I229" s="12"/>
      <c r="J229" s="76">
        <f t="shared" ref="J229:L230" si="6">SUM(J230)</f>
        <v>1400000</v>
      </c>
      <c r="K229" s="76">
        <f t="shared" si="6"/>
        <v>500000</v>
      </c>
      <c r="L229" s="76">
        <f t="shared" si="6"/>
        <v>200000</v>
      </c>
    </row>
    <row r="230" spans="1:12" x14ac:dyDescent="0.25">
      <c r="E230" s="12">
        <v>45</v>
      </c>
      <c r="F230" s="12" t="s">
        <v>128</v>
      </c>
      <c r="G230" s="12"/>
      <c r="H230" s="12"/>
      <c r="I230" s="12"/>
      <c r="J230" s="76">
        <f t="shared" si="6"/>
        <v>1400000</v>
      </c>
      <c r="K230" s="76">
        <v>500000</v>
      </c>
      <c r="L230" s="76">
        <v>200000</v>
      </c>
    </row>
    <row r="231" spans="1:12" x14ac:dyDescent="0.25">
      <c r="E231">
        <v>451</v>
      </c>
      <c r="F231" t="s">
        <v>129</v>
      </c>
      <c r="J231" s="58">
        <v>1400000</v>
      </c>
      <c r="K231" s="58"/>
      <c r="L231" s="58"/>
    </row>
    <row r="232" spans="1:12" x14ac:dyDescent="0.25">
      <c r="A232" s="15" t="s">
        <v>43</v>
      </c>
      <c r="B232" s="15" t="s">
        <v>192</v>
      </c>
      <c r="C232" s="15">
        <v>1005</v>
      </c>
      <c r="D232" s="15" t="s">
        <v>341</v>
      </c>
      <c r="E232" s="15" t="s">
        <v>122</v>
      </c>
      <c r="F232" s="45" t="s">
        <v>123</v>
      </c>
      <c r="G232" s="45"/>
      <c r="H232" s="45"/>
      <c r="I232" s="45"/>
      <c r="J232" s="68"/>
      <c r="K232" s="68"/>
      <c r="L232" s="68"/>
    </row>
    <row r="233" spans="1:12" x14ac:dyDescent="0.25">
      <c r="A233" s="4"/>
      <c r="B233" s="4"/>
      <c r="C233" s="4"/>
      <c r="D233" s="4"/>
      <c r="E233" s="4"/>
      <c r="F233" s="45" t="s">
        <v>124</v>
      </c>
      <c r="G233" s="46"/>
      <c r="H233" s="46"/>
      <c r="I233" s="46"/>
      <c r="J233" s="72">
        <v>0</v>
      </c>
      <c r="K233" s="78">
        <v>500000</v>
      </c>
      <c r="L233" s="78">
        <v>500000</v>
      </c>
    </row>
    <row r="234" spans="1:12" x14ac:dyDescent="0.25">
      <c r="A234" s="8"/>
      <c r="B234" s="8"/>
      <c r="C234" s="8"/>
      <c r="D234" s="8">
        <v>4</v>
      </c>
      <c r="E234" s="8"/>
      <c r="F234" s="8" t="s">
        <v>51</v>
      </c>
      <c r="G234" s="8"/>
      <c r="H234" s="8"/>
      <c r="I234" s="8"/>
      <c r="J234" s="98"/>
      <c r="K234" s="8">
        <v>0</v>
      </c>
      <c r="L234" s="8">
        <v>0</v>
      </c>
    </row>
    <row r="235" spans="1:12" x14ac:dyDescent="0.25">
      <c r="E235" s="12">
        <v>4</v>
      </c>
      <c r="F235" s="12" t="s">
        <v>58</v>
      </c>
      <c r="G235" s="12"/>
      <c r="H235" s="12"/>
      <c r="I235" s="12"/>
      <c r="J235" s="70">
        <v>0</v>
      </c>
      <c r="K235" s="76">
        <v>500000</v>
      </c>
      <c r="L235" s="76">
        <v>500000</v>
      </c>
    </row>
    <row r="236" spans="1:12" x14ac:dyDescent="0.25">
      <c r="E236" s="12">
        <v>45</v>
      </c>
      <c r="F236" s="12" t="s">
        <v>128</v>
      </c>
      <c r="G236" s="12"/>
      <c r="H236" s="12"/>
      <c r="I236" s="12"/>
      <c r="J236" s="70">
        <v>0</v>
      </c>
      <c r="K236" s="76">
        <v>500000</v>
      </c>
      <c r="L236" s="76">
        <v>500000</v>
      </c>
    </row>
    <row r="237" spans="1:12" x14ac:dyDescent="0.25">
      <c r="E237">
        <v>451</v>
      </c>
      <c r="F237" t="s">
        <v>129</v>
      </c>
      <c r="J237" s="1">
        <v>0</v>
      </c>
      <c r="K237" s="58"/>
      <c r="L237" s="58"/>
    </row>
    <row r="238" spans="1:12" x14ac:dyDescent="0.25">
      <c r="A238" s="15" t="s">
        <v>43</v>
      </c>
      <c r="B238" s="15" t="s">
        <v>192</v>
      </c>
      <c r="C238" s="15">
        <v>1005</v>
      </c>
      <c r="D238" s="15" t="s">
        <v>342</v>
      </c>
      <c r="E238" s="15" t="s">
        <v>122</v>
      </c>
      <c r="F238" s="45" t="s">
        <v>130</v>
      </c>
      <c r="G238" s="45"/>
      <c r="H238" s="45"/>
      <c r="I238" s="15"/>
      <c r="J238" s="74">
        <f>SUM(J242)</f>
        <v>900000</v>
      </c>
      <c r="K238" s="74">
        <f>SUM(K242)</f>
        <v>0</v>
      </c>
      <c r="L238" s="74">
        <f>SUM(L242)</f>
        <v>0</v>
      </c>
    </row>
    <row r="239" spans="1:12" x14ac:dyDescent="0.25">
      <c r="A239" s="8"/>
      <c r="B239" s="8"/>
      <c r="C239" s="8"/>
      <c r="D239" s="8">
        <v>1</v>
      </c>
      <c r="E239" s="8"/>
      <c r="F239" s="8" t="s">
        <v>21</v>
      </c>
      <c r="G239" s="8"/>
      <c r="H239" s="8"/>
      <c r="I239" s="8"/>
      <c r="J239" s="8"/>
      <c r="K239" s="8"/>
      <c r="L239" s="8"/>
    </row>
    <row r="240" spans="1:12" x14ac:dyDescent="0.25">
      <c r="A240" s="8"/>
      <c r="B240" s="8"/>
      <c r="C240" s="8"/>
      <c r="D240" s="8">
        <v>3</v>
      </c>
      <c r="E240" s="8"/>
      <c r="F240" s="8" t="s">
        <v>108</v>
      </c>
      <c r="G240" s="8"/>
      <c r="H240" s="8"/>
      <c r="I240" s="8"/>
      <c r="J240" s="8"/>
      <c r="K240" s="8"/>
      <c r="L240" s="8"/>
    </row>
    <row r="241" spans="1:12" x14ac:dyDescent="0.25">
      <c r="A241" s="8"/>
      <c r="B241" s="8"/>
      <c r="C241" s="8"/>
      <c r="D241" s="8">
        <v>4</v>
      </c>
      <c r="E241" s="8"/>
      <c r="F241" s="8" t="s">
        <v>51</v>
      </c>
      <c r="G241" s="8"/>
      <c r="H241" s="8"/>
      <c r="I241" s="8"/>
      <c r="J241" s="98">
        <v>900000</v>
      </c>
      <c r="K241" s="8"/>
      <c r="L241" s="8"/>
    </row>
    <row r="242" spans="1:12" x14ac:dyDescent="0.25">
      <c r="E242" s="12">
        <v>4</v>
      </c>
      <c r="F242" s="12" t="s">
        <v>131</v>
      </c>
      <c r="G242" s="12"/>
      <c r="H242" s="12"/>
      <c r="I242" s="12"/>
      <c r="J242" s="76">
        <f t="shared" ref="J242:L243" si="7">SUM(J243)</f>
        <v>900000</v>
      </c>
      <c r="K242" s="76">
        <f t="shared" si="7"/>
        <v>0</v>
      </c>
      <c r="L242" s="76">
        <f t="shared" si="7"/>
        <v>0</v>
      </c>
    </row>
    <row r="243" spans="1:12" x14ac:dyDescent="0.25">
      <c r="E243" s="12">
        <v>42</v>
      </c>
      <c r="F243" s="12" t="s">
        <v>132</v>
      </c>
      <c r="G243" s="12"/>
      <c r="H243" s="12"/>
      <c r="I243" s="12"/>
      <c r="J243" s="76">
        <f t="shared" si="7"/>
        <v>900000</v>
      </c>
      <c r="K243" s="76">
        <f t="shared" si="7"/>
        <v>0</v>
      </c>
      <c r="L243" s="76">
        <f t="shared" si="7"/>
        <v>0</v>
      </c>
    </row>
    <row r="244" spans="1:12" x14ac:dyDescent="0.25">
      <c r="E244">
        <v>421</v>
      </c>
      <c r="F244" t="s">
        <v>156</v>
      </c>
      <c r="J244" s="58">
        <v>900000</v>
      </c>
      <c r="K244" s="58"/>
      <c r="L244" s="58"/>
    </row>
    <row r="245" spans="1:12" x14ac:dyDescent="0.25">
      <c r="E245">
        <v>422</v>
      </c>
      <c r="F245" t="s">
        <v>41</v>
      </c>
      <c r="J245" s="1"/>
      <c r="K245" s="1"/>
      <c r="L245" s="1"/>
    </row>
    <row r="246" spans="1:12" x14ac:dyDescent="0.25">
      <c r="A246" s="21" t="s">
        <v>43</v>
      </c>
      <c r="B246" s="21" t="s">
        <v>192</v>
      </c>
      <c r="C246" s="21">
        <v>1005</v>
      </c>
      <c r="D246" s="21" t="s">
        <v>343</v>
      </c>
      <c r="E246" s="21" t="s">
        <v>122</v>
      </c>
      <c r="F246" s="45" t="s">
        <v>133</v>
      </c>
      <c r="G246" s="45"/>
      <c r="H246" s="45"/>
      <c r="I246" s="21"/>
      <c r="J246" s="71">
        <v>0</v>
      </c>
      <c r="K246" s="71">
        <v>0</v>
      </c>
      <c r="L246" s="71">
        <v>0</v>
      </c>
    </row>
    <row r="247" spans="1:12" x14ac:dyDescent="0.25">
      <c r="A247" s="24"/>
      <c r="B247" s="24"/>
      <c r="C247" s="24"/>
      <c r="D247" s="24">
        <v>1</v>
      </c>
      <c r="E247" s="24"/>
      <c r="F247" s="24" t="s">
        <v>21</v>
      </c>
      <c r="G247" s="24"/>
      <c r="H247" s="24"/>
      <c r="I247" s="24"/>
      <c r="J247" s="24"/>
      <c r="K247" s="24"/>
      <c r="L247" s="24"/>
    </row>
    <row r="248" spans="1:12" x14ac:dyDescent="0.25">
      <c r="A248" s="24"/>
      <c r="B248" s="24"/>
      <c r="C248" s="24"/>
      <c r="D248" s="24">
        <v>4</v>
      </c>
      <c r="E248" s="24"/>
      <c r="F248" s="24" t="s">
        <v>51</v>
      </c>
      <c r="G248" s="24"/>
      <c r="H248" s="24"/>
      <c r="I248" s="24"/>
      <c r="J248" s="24"/>
      <c r="K248" s="24"/>
      <c r="L248" s="24"/>
    </row>
    <row r="249" spans="1:12" x14ac:dyDescent="0.25">
      <c r="E249" s="12">
        <v>4</v>
      </c>
      <c r="F249" s="12" t="s">
        <v>131</v>
      </c>
      <c r="G249" s="12"/>
      <c r="H249" s="12"/>
      <c r="I249" s="12"/>
      <c r="J249" s="70">
        <v>0</v>
      </c>
      <c r="K249" s="70">
        <v>0</v>
      </c>
      <c r="L249" s="70">
        <v>0</v>
      </c>
    </row>
    <row r="250" spans="1:12" x14ac:dyDescent="0.25">
      <c r="E250" s="12">
        <v>42</v>
      </c>
      <c r="F250" s="12" t="s">
        <v>132</v>
      </c>
      <c r="G250" s="12"/>
      <c r="H250" s="12"/>
      <c r="I250" s="12"/>
      <c r="J250" s="70">
        <v>0</v>
      </c>
      <c r="K250" s="70">
        <v>0</v>
      </c>
      <c r="L250" s="70">
        <v>0</v>
      </c>
    </row>
    <row r="251" spans="1:12" x14ac:dyDescent="0.25">
      <c r="E251">
        <v>421</v>
      </c>
      <c r="F251" t="s">
        <v>156</v>
      </c>
      <c r="J251" s="1">
        <v>0</v>
      </c>
      <c r="K251" s="1">
        <v>0</v>
      </c>
      <c r="L251" s="1">
        <v>0</v>
      </c>
    </row>
    <row r="252" spans="1:12" x14ac:dyDescent="0.25">
      <c r="A252" s="15" t="s">
        <v>43</v>
      </c>
      <c r="B252" s="15" t="s">
        <v>192</v>
      </c>
      <c r="C252" s="15">
        <v>1005</v>
      </c>
      <c r="D252" s="15" t="s">
        <v>344</v>
      </c>
      <c r="E252" s="15" t="s">
        <v>118</v>
      </c>
      <c r="F252" s="45" t="s">
        <v>134</v>
      </c>
      <c r="G252" s="45"/>
      <c r="H252" s="15"/>
      <c r="I252" s="15"/>
      <c r="J252" s="68">
        <v>0</v>
      </c>
      <c r="K252" s="74">
        <v>100000</v>
      </c>
      <c r="L252" s="74">
        <f>SUM(L254)</f>
        <v>100000</v>
      </c>
    </row>
    <row r="253" spans="1:12" x14ac:dyDescent="0.25">
      <c r="A253" s="24"/>
      <c r="B253" s="24"/>
      <c r="C253" s="24"/>
      <c r="D253" s="24">
        <v>4</v>
      </c>
      <c r="E253" s="24"/>
      <c r="F253" s="24" t="s">
        <v>51</v>
      </c>
      <c r="G253" s="24"/>
      <c r="H253" s="24"/>
      <c r="I253" s="24"/>
      <c r="J253" s="24"/>
      <c r="K253" s="24"/>
      <c r="L253" s="24"/>
    </row>
    <row r="254" spans="1:12" x14ac:dyDescent="0.25">
      <c r="E254" s="12">
        <v>4</v>
      </c>
      <c r="F254" s="12" t="s">
        <v>131</v>
      </c>
      <c r="G254" s="12"/>
      <c r="H254" s="12"/>
      <c r="I254" s="12"/>
      <c r="J254" s="70">
        <v>0</v>
      </c>
      <c r="K254" s="76">
        <v>100000</v>
      </c>
      <c r="L254" s="76">
        <f>SUM(L255)</f>
        <v>100000</v>
      </c>
    </row>
    <row r="255" spans="1:12" x14ac:dyDescent="0.25">
      <c r="E255" s="12">
        <v>42</v>
      </c>
      <c r="F255" s="12" t="s">
        <v>132</v>
      </c>
      <c r="G255" s="12"/>
      <c r="H255" s="12"/>
      <c r="I255" s="12"/>
      <c r="J255" s="70">
        <v>0</v>
      </c>
      <c r="K255" s="76">
        <v>100000</v>
      </c>
      <c r="L255" s="76">
        <v>100000</v>
      </c>
    </row>
    <row r="256" spans="1:12" x14ac:dyDescent="0.25">
      <c r="E256">
        <v>421</v>
      </c>
      <c r="F256" t="s">
        <v>156</v>
      </c>
      <c r="J256" s="1">
        <v>0</v>
      </c>
      <c r="K256" s="58"/>
      <c r="L256" s="1">
        <v>0</v>
      </c>
    </row>
    <row r="257" spans="1:12" x14ac:dyDescent="0.25">
      <c r="A257" s="15" t="s">
        <v>43</v>
      </c>
      <c r="B257" s="15" t="s">
        <v>192</v>
      </c>
      <c r="C257" s="15">
        <v>1005</v>
      </c>
      <c r="D257" s="15" t="s">
        <v>345</v>
      </c>
      <c r="E257" s="15" t="s">
        <v>135</v>
      </c>
      <c r="F257" s="45" t="s">
        <v>322</v>
      </c>
      <c r="G257" s="45"/>
      <c r="H257" s="45"/>
      <c r="I257" s="45"/>
      <c r="J257" s="68"/>
      <c r="K257" s="68"/>
      <c r="L257" s="68"/>
    </row>
    <row r="258" spans="1:12" x14ac:dyDescent="0.25">
      <c r="A258" s="15"/>
      <c r="B258" s="15"/>
      <c r="C258" s="15"/>
      <c r="D258" s="15"/>
      <c r="E258" s="15"/>
      <c r="F258" s="45" t="s">
        <v>321</v>
      </c>
      <c r="G258" s="45"/>
      <c r="H258" s="45"/>
      <c r="I258" s="45"/>
      <c r="J258" s="74">
        <f>SUM(J261)</f>
        <v>300000</v>
      </c>
      <c r="K258" s="74">
        <f>SUM(K261)</f>
        <v>0</v>
      </c>
      <c r="L258" s="74">
        <f>SUM(L261)</f>
        <v>0</v>
      </c>
    </row>
    <row r="259" spans="1:12" x14ac:dyDescent="0.25">
      <c r="A259" s="8"/>
      <c r="B259" s="8"/>
      <c r="C259" s="8"/>
      <c r="D259" s="8">
        <v>1</v>
      </c>
      <c r="E259" s="8"/>
      <c r="F259" s="8" t="s">
        <v>21</v>
      </c>
      <c r="G259" s="8"/>
      <c r="H259" s="8"/>
      <c r="I259" s="8"/>
      <c r="J259" s="8"/>
      <c r="K259" s="8"/>
      <c r="L259" s="8"/>
    </row>
    <row r="260" spans="1:12" x14ac:dyDescent="0.25">
      <c r="A260" s="8"/>
      <c r="B260" s="8"/>
      <c r="C260" s="8"/>
      <c r="D260" s="8">
        <v>4</v>
      </c>
      <c r="E260" s="8"/>
      <c r="F260" s="8" t="s">
        <v>51</v>
      </c>
      <c r="G260" s="8"/>
      <c r="H260" s="8"/>
      <c r="I260" s="8"/>
      <c r="J260" s="98">
        <v>300000</v>
      </c>
      <c r="K260" s="8"/>
      <c r="L260" s="8"/>
    </row>
    <row r="261" spans="1:12" x14ac:dyDescent="0.25">
      <c r="E261" s="12">
        <v>4</v>
      </c>
      <c r="F261" s="12" t="s">
        <v>131</v>
      </c>
      <c r="G261" s="12"/>
      <c r="H261" s="12"/>
      <c r="I261" s="12"/>
      <c r="J261" s="76">
        <f t="shared" ref="J261:L262" si="8">SUM(J262)</f>
        <v>300000</v>
      </c>
      <c r="K261" s="76">
        <f t="shared" si="8"/>
        <v>0</v>
      </c>
      <c r="L261" s="76">
        <f t="shared" si="8"/>
        <v>0</v>
      </c>
    </row>
    <row r="262" spans="1:12" x14ac:dyDescent="0.25">
      <c r="E262" s="12">
        <v>42</v>
      </c>
      <c r="F262" s="12" t="s">
        <v>132</v>
      </c>
      <c r="G262" s="12"/>
      <c r="H262" s="12"/>
      <c r="I262" s="12"/>
      <c r="J262" s="76">
        <f t="shared" si="8"/>
        <v>300000</v>
      </c>
      <c r="K262" s="76">
        <f t="shared" si="8"/>
        <v>0</v>
      </c>
      <c r="L262" s="76">
        <f t="shared" si="8"/>
        <v>0</v>
      </c>
    </row>
    <row r="263" spans="1:12" x14ac:dyDescent="0.25">
      <c r="E263">
        <v>421</v>
      </c>
      <c r="F263" t="s">
        <v>156</v>
      </c>
      <c r="J263" s="58">
        <v>300000</v>
      </c>
      <c r="K263" s="58"/>
      <c r="L263" s="58"/>
    </row>
    <row r="264" spans="1:12" x14ac:dyDescent="0.25">
      <c r="A264" s="81" t="s">
        <v>43</v>
      </c>
      <c r="B264" s="81" t="s">
        <v>193</v>
      </c>
      <c r="C264" s="81"/>
      <c r="D264" s="81"/>
      <c r="E264" s="81" t="s">
        <v>137</v>
      </c>
      <c r="F264" s="81"/>
      <c r="G264" s="81"/>
      <c r="H264" s="81"/>
      <c r="I264" s="81"/>
      <c r="J264" s="82">
        <f>SUM(J266)</f>
        <v>1737500</v>
      </c>
      <c r="K264" s="82">
        <f>SUM(K266)</f>
        <v>610000</v>
      </c>
      <c r="L264" s="82">
        <f>SUM(L266)</f>
        <v>500000</v>
      </c>
    </row>
    <row r="265" spans="1:12" x14ac:dyDescent="0.25">
      <c r="J265" s="1"/>
      <c r="K265" s="1"/>
      <c r="L265" s="1"/>
    </row>
    <row r="266" spans="1:12" x14ac:dyDescent="0.25">
      <c r="A266" s="9" t="s">
        <v>43</v>
      </c>
      <c r="B266" s="9" t="s">
        <v>193</v>
      </c>
      <c r="C266" s="9">
        <v>1006</v>
      </c>
      <c r="D266" s="9"/>
      <c r="E266" s="9" t="s">
        <v>139</v>
      </c>
      <c r="F266" s="9"/>
      <c r="G266" s="9"/>
      <c r="H266" s="9"/>
      <c r="I266" s="9"/>
      <c r="J266" s="80">
        <f>SUM(J267,J272,J279,J285,J291,J297)</f>
        <v>1737500</v>
      </c>
      <c r="K266" s="80">
        <f>SUM(K267,K272,K279,K285,K291,K297)</f>
        <v>610000</v>
      </c>
      <c r="L266" s="80">
        <f>SUM(L267,L272,L279,L285,L291,L297)</f>
        <v>500000</v>
      </c>
    </row>
    <row r="267" spans="1:12" x14ac:dyDescent="0.25">
      <c r="A267" s="15" t="s">
        <v>43</v>
      </c>
      <c r="B267" s="15" t="s">
        <v>193</v>
      </c>
      <c r="C267" s="15">
        <v>1006</v>
      </c>
      <c r="D267" s="15" t="s">
        <v>346</v>
      </c>
      <c r="E267" s="15" t="s">
        <v>138</v>
      </c>
      <c r="F267" s="15" t="s">
        <v>326</v>
      </c>
      <c r="G267" s="15"/>
      <c r="H267" s="15"/>
      <c r="I267" s="15"/>
      <c r="J267" s="74">
        <f>SUM(J269)</f>
        <v>100000</v>
      </c>
      <c r="K267" s="74">
        <f>SUM(K269)</f>
        <v>100000</v>
      </c>
      <c r="L267" s="74">
        <f>SUM(L269)</f>
        <v>100000</v>
      </c>
    </row>
    <row r="268" spans="1:12" x14ac:dyDescent="0.25">
      <c r="A268" s="8"/>
      <c r="B268" s="8"/>
      <c r="C268" s="8"/>
      <c r="D268" s="8">
        <v>6</v>
      </c>
      <c r="E268" s="8"/>
      <c r="F268" s="8" t="s">
        <v>329</v>
      </c>
      <c r="G268" s="8"/>
      <c r="H268" s="8"/>
      <c r="I268" s="8"/>
      <c r="J268" s="98">
        <v>100000</v>
      </c>
      <c r="K268" s="8"/>
      <c r="L268" s="8"/>
    </row>
    <row r="269" spans="1:12" x14ac:dyDescent="0.25">
      <c r="E269" s="12">
        <v>4</v>
      </c>
      <c r="F269" s="12" t="s">
        <v>58</v>
      </c>
      <c r="G269" s="12"/>
      <c r="H269" s="12"/>
      <c r="I269" s="12"/>
      <c r="J269" s="76">
        <f t="shared" ref="J269:L270" si="9">SUM(J270)</f>
        <v>100000</v>
      </c>
      <c r="K269" s="76">
        <f t="shared" si="9"/>
        <v>100000</v>
      </c>
      <c r="L269" s="76">
        <f t="shared" si="9"/>
        <v>100000</v>
      </c>
    </row>
    <row r="270" spans="1:12" x14ac:dyDescent="0.25">
      <c r="E270" s="12">
        <v>41</v>
      </c>
      <c r="F270" s="12" t="s">
        <v>315</v>
      </c>
      <c r="G270" s="12"/>
      <c r="H270" s="12"/>
      <c r="I270" s="12"/>
      <c r="J270" s="76">
        <f t="shared" si="9"/>
        <v>100000</v>
      </c>
      <c r="K270" s="76">
        <v>100000</v>
      </c>
      <c r="L270" s="76">
        <v>100000</v>
      </c>
    </row>
    <row r="271" spans="1:12" x14ac:dyDescent="0.25">
      <c r="E271">
        <v>411</v>
      </c>
      <c r="F271" t="s">
        <v>316</v>
      </c>
      <c r="J271" s="58">
        <v>100000</v>
      </c>
      <c r="K271" s="58"/>
      <c r="L271" s="58"/>
    </row>
    <row r="272" spans="1:12" x14ac:dyDescent="0.25">
      <c r="A272" s="15" t="s">
        <v>43</v>
      </c>
      <c r="B272" s="15" t="s">
        <v>193</v>
      </c>
      <c r="C272" s="15">
        <v>1006</v>
      </c>
      <c r="D272" s="15" t="s">
        <v>347</v>
      </c>
      <c r="E272" s="15" t="s">
        <v>135</v>
      </c>
      <c r="F272" s="15" t="s">
        <v>140</v>
      </c>
      <c r="G272" s="15"/>
      <c r="H272" s="15"/>
      <c r="I272" s="15"/>
      <c r="J272" s="74">
        <f>SUM(J276)</f>
        <v>497500</v>
      </c>
      <c r="K272" s="74">
        <f>SUM(K276)</f>
        <v>0</v>
      </c>
      <c r="L272" s="74">
        <f>SUM(L276)</f>
        <v>0</v>
      </c>
    </row>
    <row r="273" spans="1:12" x14ac:dyDescent="0.25">
      <c r="A273" s="15"/>
      <c r="B273" s="15"/>
      <c r="C273" s="15"/>
      <c r="D273" s="15"/>
      <c r="E273" s="15"/>
      <c r="F273" s="15" t="s">
        <v>141</v>
      </c>
      <c r="G273" s="15"/>
      <c r="H273" s="15"/>
      <c r="I273" s="15"/>
      <c r="J273" s="68"/>
      <c r="K273" s="68"/>
      <c r="L273" s="68"/>
    </row>
    <row r="274" spans="1:12" x14ac:dyDescent="0.25">
      <c r="A274" s="8"/>
      <c r="B274" s="8"/>
      <c r="C274" s="8"/>
      <c r="D274" s="8">
        <v>1</v>
      </c>
      <c r="E274" s="8"/>
      <c r="F274" s="8" t="s">
        <v>21</v>
      </c>
      <c r="G274" s="8"/>
      <c r="H274" s="8"/>
      <c r="I274" s="8"/>
      <c r="J274" s="8"/>
      <c r="K274" s="8"/>
      <c r="L274" s="8"/>
    </row>
    <row r="275" spans="1:12" x14ac:dyDescent="0.25">
      <c r="A275" s="8"/>
      <c r="B275" s="8"/>
      <c r="C275" s="8"/>
      <c r="D275" s="8">
        <v>4</v>
      </c>
      <c r="E275" s="8"/>
      <c r="F275" s="8" t="s">
        <v>51</v>
      </c>
      <c r="G275" s="8"/>
      <c r="H275" s="8"/>
      <c r="I275" s="8"/>
      <c r="J275" s="96">
        <v>497500</v>
      </c>
      <c r="K275" s="8"/>
      <c r="L275" s="8"/>
    </row>
    <row r="276" spans="1:12" x14ac:dyDescent="0.25">
      <c r="E276" s="12">
        <v>4</v>
      </c>
      <c r="F276" s="12" t="s">
        <v>58</v>
      </c>
      <c r="G276" s="12"/>
      <c r="H276" s="12"/>
      <c r="I276" s="12"/>
      <c r="J276" s="76">
        <f t="shared" ref="J276:L277" si="10">SUM(J277)</f>
        <v>497500</v>
      </c>
      <c r="K276" s="76">
        <f t="shared" si="10"/>
        <v>0</v>
      </c>
      <c r="L276" s="76">
        <f t="shared" si="10"/>
        <v>0</v>
      </c>
    </row>
    <row r="277" spans="1:12" x14ac:dyDescent="0.25">
      <c r="E277" s="12">
        <v>42</v>
      </c>
      <c r="F277" s="12" t="s">
        <v>157</v>
      </c>
      <c r="G277" s="12"/>
      <c r="H277" s="12"/>
      <c r="I277" s="12"/>
      <c r="J277" s="76">
        <f t="shared" si="10"/>
        <v>497500</v>
      </c>
      <c r="K277" s="76">
        <f t="shared" si="10"/>
        <v>0</v>
      </c>
      <c r="L277" s="76">
        <f t="shared" si="10"/>
        <v>0</v>
      </c>
    </row>
    <row r="278" spans="1:12" x14ac:dyDescent="0.25">
      <c r="E278">
        <v>426</v>
      </c>
      <c r="F278" t="s">
        <v>60</v>
      </c>
      <c r="J278" s="58">
        <v>497500</v>
      </c>
      <c r="K278" s="58"/>
      <c r="L278" s="58"/>
    </row>
    <row r="279" spans="1:12" x14ac:dyDescent="0.25">
      <c r="A279" s="15" t="s">
        <v>43</v>
      </c>
      <c r="B279" s="15" t="s">
        <v>193</v>
      </c>
      <c r="C279" s="15">
        <v>1006</v>
      </c>
      <c r="D279" s="15" t="s">
        <v>369</v>
      </c>
      <c r="E279" s="15" t="s">
        <v>111</v>
      </c>
      <c r="F279" s="15" t="s">
        <v>142</v>
      </c>
      <c r="G279" s="15"/>
      <c r="H279" s="15"/>
      <c r="I279" s="15"/>
      <c r="J279" s="74">
        <f>SUM(J284)</f>
        <v>1045000</v>
      </c>
      <c r="K279" s="74">
        <f>SUM(K282)</f>
        <v>500000</v>
      </c>
      <c r="L279" s="74">
        <f>SUM(L282)</f>
        <v>300000</v>
      </c>
    </row>
    <row r="280" spans="1:12" x14ac:dyDescent="0.25">
      <c r="A280" s="8"/>
      <c r="B280" s="8"/>
      <c r="C280" s="8"/>
      <c r="D280" s="8">
        <v>4</v>
      </c>
      <c r="E280" s="8"/>
      <c r="F280" s="8" t="s">
        <v>51</v>
      </c>
      <c r="G280" s="8"/>
      <c r="H280" s="8"/>
      <c r="I280" s="8"/>
      <c r="J280" s="98">
        <v>791000</v>
      </c>
      <c r="K280" s="8"/>
      <c r="L280" s="8"/>
    </row>
    <row r="281" spans="1:12" x14ac:dyDescent="0.25">
      <c r="A281" s="8"/>
      <c r="B281" s="8"/>
      <c r="C281" s="8"/>
      <c r="D281" s="8">
        <v>3</v>
      </c>
      <c r="E281" s="8"/>
      <c r="F281" s="8" t="s">
        <v>108</v>
      </c>
      <c r="G281" s="8"/>
      <c r="H281" s="8"/>
      <c r="I281" s="8"/>
      <c r="J281" s="98">
        <v>254000</v>
      </c>
      <c r="K281" s="8"/>
      <c r="L281" s="8"/>
    </row>
    <row r="282" spans="1:12" x14ac:dyDescent="0.25">
      <c r="E282" s="12">
        <v>4</v>
      </c>
      <c r="F282" s="12" t="s">
        <v>58</v>
      </c>
      <c r="G282" s="12"/>
      <c r="H282" s="12"/>
      <c r="I282" s="12"/>
      <c r="J282" s="76">
        <f>SUM(J284)</f>
        <v>1045000</v>
      </c>
      <c r="K282" s="76">
        <f>SUM(K283)</f>
        <v>500000</v>
      </c>
      <c r="L282" s="76">
        <f>SUM(L283)</f>
        <v>300000</v>
      </c>
    </row>
    <row r="283" spans="1:12" x14ac:dyDescent="0.25">
      <c r="E283" s="12">
        <v>42</v>
      </c>
      <c r="F283" s="12" t="s">
        <v>157</v>
      </c>
      <c r="G283" s="12"/>
      <c r="H283" s="12"/>
      <c r="I283" s="12"/>
      <c r="J283" s="76">
        <f>SUM(J284)</f>
        <v>1045000</v>
      </c>
      <c r="K283" s="76">
        <v>500000</v>
      </c>
      <c r="L283" s="76">
        <v>300000</v>
      </c>
    </row>
    <row r="284" spans="1:12" x14ac:dyDescent="0.25">
      <c r="E284">
        <v>426</v>
      </c>
      <c r="F284" t="s">
        <v>60</v>
      </c>
      <c r="J284" s="58">
        <v>1045000</v>
      </c>
      <c r="K284" s="58"/>
      <c r="L284" s="58"/>
    </row>
    <row r="285" spans="1:12" x14ac:dyDescent="0.25">
      <c r="A285" s="15" t="s">
        <v>43</v>
      </c>
      <c r="B285" s="15" t="s">
        <v>193</v>
      </c>
      <c r="C285" s="15">
        <v>1006</v>
      </c>
      <c r="D285" s="15" t="s">
        <v>372</v>
      </c>
      <c r="E285" s="15" t="s">
        <v>143</v>
      </c>
      <c r="F285" s="15" t="s">
        <v>144</v>
      </c>
      <c r="G285" s="15"/>
      <c r="H285" s="15" t="s">
        <v>313</v>
      </c>
      <c r="I285" s="15"/>
      <c r="J285" s="74">
        <f>SUM(J289)</f>
        <v>5000</v>
      </c>
      <c r="K285" s="74">
        <f>SUM(K289)</f>
        <v>0</v>
      </c>
      <c r="L285" s="74">
        <f>SUM(L289)</f>
        <v>50000</v>
      </c>
    </row>
    <row r="286" spans="1:12" x14ac:dyDescent="0.25">
      <c r="A286" s="8"/>
      <c r="B286" s="8"/>
      <c r="C286" s="8"/>
      <c r="D286" s="8">
        <v>1</v>
      </c>
      <c r="E286" s="8"/>
      <c r="F286" s="8" t="s">
        <v>21</v>
      </c>
      <c r="G286" s="8"/>
      <c r="H286" s="8"/>
      <c r="I286" s="8"/>
      <c r="J286" s="97"/>
      <c r="K286" s="8"/>
      <c r="L286" s="8"/>
    </row>
    <row r="287" spans="1:12" x14ac:dyDescent="0.25">
      <c r="A287" s="8"/>
      <c r="B287" s="8"/>
      <c r="C287" s="8"/>
      <c r="D287" s="8">
        <v>2</v>
      </c>
      <c r="E287" s="8"/>
      <c r="F287" s="8" t="s">
        <v>159</v>
      </c>
      <c r="G287" s="8"/>
      <c r="H287" s="8"/>
      <c r="I287" s="8"/>
      <c r="J287" s="98">
        <v>5000</v>
      </c>
      <c r="K287" s="8"/>
      <c r="L287" s="8"/>
    </row>
    <row r="288" spans="1:12" x14ac:dyDescent="0.25">
      <c r="E288" s="12">
        <v>4</v>
      </c>
      <c r="F288" s="12" t="s">
        <v>58</v>
      </c>
      <c r="G288" s="12"/>
      <c r="H288" s="12"/>
      <c r="I288" s="12"/>
      <c r="J288" s="76">
        <f t="shared" ref="J288:L289" si="11">SUM(J289)</f>
        <v>5000</v>
      </c>
      <c r="K288" s="76">
        <f t="shared" si="11"/>
        <v>0</v>
      </c>
      <c r="L288" s="76">
        <f t="shared" si="11"/>
        <v>50000</v>
      </c>
    </row>
    <row r="289" spans="1:12" x14ac:dyDescent="0.25">
      <c r="E289" s="12">
        <v>42</v>
      </c>
      <c r="F289" s="12" t="s">
        <v>157</v>
      </c>
      <c r="G289" s="12"/>
      <c r="H289" s="12"/>
      <c r="I289" s="12"/>
      <c r="J289" s="76">
        <f t="shared" si="11"/>
        <v>5000</v>
      </c>
      <c r="K289" s="76"/>
      <c r="L289" s="76">
        <v>50000</v>
      </c>
    </row>
    <row r="290" spans="1:12" x14ac:dyDescent="0.25">
      <c r="E290">
        <v>426</v>
      </c>
      <c r="F290" t="s">
        <v>60</v>
      </c>
      <c r="J290" s="58">
        <v>5000</v>
      </c>
      <c r="K290" s="58"/>
      <c r="L290" s="58"/>
    </row>
    <row r="291" spans="1:12" x14ac:dyDescent="0.25">
      <c r="A291" s="15" t="s">
        <v>43</v>
      </c>
      <c r="B291" s="15" t="s">
        <v>193</v>
      </c>
      <c r="C291" s="15">
        <v>1006</v>
      </c>
      <c r="D291" s="15" t="s">
        <v>373</v>
      </c>
      <c r="E291" s="15" t="s">
        <v>143</v>
      </c>
      <c r="F291" s="15" t="s">
        <v>318</v>
      </c>
      <c r="G291" s="15"/>
      <c r="H291" s="15"/>
      <c r="I291" s="15"/>
      <c r="J291" s="74">
        <f>SUM(J295)</f>
        <v>80000</v>
      </c>
      <c r="K291" s="74">
        <f>SUM(K295)</f>
        <v>0</v>
      </c>
      <c r="L291" s="74">
        <f>SUM(L295)</f>
        <v>0</v>
      </c>
    </row>
    <row r="292" spans="1:12" x14ac:dyDescent="0.25">
      <c r="A292" s="8"/>
      <c r="B292" s="8"/>
      <c r="C292" s="8"/>
      <c r="D292" s="8">
        <v>4</v>
      </c>
      <c r="E292" s="8"/>
      <c r="F292" s="8" t="s">
        <v>51</v>
      </c>
      <c r="G292" s="8"/>
      <c r="H292" s="8"/>
      <c r="I292" s="8"/>
      <c r="J292" s="98">
        <v>80000</v>
      </c>
      <c r="K292" s="8"/>
      <c r="L292" s="8"/>
    </row>
    <row r="293" spans="1:12" x14ac:dyDescent="0.25">
      <c r="A293" s="8"/>
      <c r="B293" s="8"/>
      <c r="C293" s="8"/>
      <c r="D293" s="8">
        <v>2</v>
      </c>
      <c r="E293" s="8"/>
      <c r="F293" s="8" t="s">
        <v>159</v>
      </c>
      <c r="G293" s="8"/>
      <c r="H293" s="8"/>
      <c r="I293" s="8"/>
      <c r="J293" s="95"/>
      <c r="K293" s="8"/>
      <c r="L293" s="8"/>
    </row>
    <row r="294" spans="1:12" x14ac:dyDescent="0.25">
      <c r="E294" s="12">
        <v>4</v>
      </c>
      <c r="F294" s="12" t="s">
        <v>58</v>
      </c>
      <c r="G294" s="12"/>
      <c r="H294" s="12"/>
      <c r="I294" s="12"/>
      <c r="J294" s="76">
        <f t="shared" ref="J294:L295" si="12">SUM(J295)</f>
        <v>80000</v>
      </c>
      <c r="K294" s="76">
        <f t="shared" si="12"/>
        <v>0</v>
      </c>
      <c r="L294" s="76">
        <f t="shared" si="12"/>
        <v>0</v>
      </c>
    </row>
    <row r="295" spans="1:12" x14ac:dyDescent="0.25">
      <c r="E295" s="12">
        <v>42</v>
      </c>
      <c r="F295" s="12" t="s">
        <v>157</v>
      </c>
      <c r="G295" s="12"/>
      <c r="H295" s="12"/>
      <c r="I295" s="12"/>
      <c r="J295" s="76">
        <f t="shared" si="12"/>
        <v>80000</v>
      </c>
      <c r="K295" s="76">
        <f t="shared" si="12"/>
        <v>0</v>
      </c>
      <c r="L295" s="76">
        <f t="shared" si="12"/>
        <v>0</v>
      </c>
    </row>
    <row r="296" spans="1:12" x14ac:dyDescent="0.25">
      <c r="E296">
        <v>426</v>
      </c>
      <c r="F296" t="s">
        <v>60</v>
      </c>
      <c r="J296" s="58">
        <v>80000</v>
      </c>
      <c r="K296" s="58"/>
      <c r="L296" s="58"/>
    </row>
    <row r="297" spans="1:12" x14ac:dyDescent="0.25">
      <c r="A297" s="15" t="s">
        <v>43</v>
      </c>
      <c r="B297" s="15" t="s">
        <v>193</v>
      </c>
      <c r="C297" s="15">
        <v>1006</v>
      </c>
      <c r="D297" s="15" t="s">
        <v>374</v>
      </c>
      <c r="E297" s="15" t="s">
        <v>143</v>
      </c>
      <c r="F297" s="15" t="s">
        <v>319</v>
      </c>
      <c r="G297" s="15"/>
      <c r="H297" s="15"/>
      <c r="I297" s="15"/>
      <c r="J297" s="74">
        <f>SUM(J301)</f>
        <v>10000</v>
      </c>
      <c r="K297" s="74">
        <f>SUM(K301)</f>
        <v>10000</v>
      </c>
      <c r="L297" s="74">
        <f>SUM(L301)</f>
        <v>50000</v>
      </c>
    </row>
    <row r="298" spans="1:12" x14ac:dyDescent="0.25">
      <c r="A298" s="8"/>
      <c r="B298" s="8"/>
      <c r="C298" s="8"/>
      <c r="D298" s="8">
        <v>1</v>
      </c>
      <c r="E298" s="8"/>
      <c r="F298" s="8" t="s">
        <v>21</v>
      </c>
      <c r="G298" s="8"/>
      <c r="H298" s="8"/>
      <c r="I298" s="8"/>
      <c r="J298" s="101"/>
      <c r="K298" s="8"/>
      <c r="L298" s="8"/>
    </row>
    <row r="299" spans="1:12" x14ac:dyDescent="0.25">
      <c r="A299" s="8"/>
      <c r="B299" s="8"/>
      <c r="C299" s="8"/>
      <c r="D299" s="8">
        <v>2</v>
      </c>
      <c r="E299" s="8"/>
      <c r="F299" s="8" t="s">
        <v>159</v>
      </c>
      <c r="G299" s="8"/>
      <c r="H299" s="8"/>
      <c r="I299" s="8"/>
      <c r="J299" s="98">
        <v>10000</v>
      </c>
      <c r="K299" s="8"/>
      <c r="L299" s="8"/>
    </row>
    <row r="300" spans="1:12" x14ac:dyDescent="0.25">
      <c r="E300" s="12">
        <v>3</v>
      </c>
      <c r="F300" s="12" t="s">
        <v>22</v>
      </c>
      <c r="G300" s="12"/>
      <c r="H300" s="12"/>
      <c r="I300" s="12"/>
      <c r="J300" s="76">
        <f t="shared" ref="J300:L301" si="13">SUM(J301)</f>
        <v>10000</v>
      </c>
      <c r="K300" s="76">
        <f t="shared" si="13"/>
        <v>10000</v>
      </c>
      <c r="L300" s="76">
        <f t="shared" si="13"/>
        <v>50000</v>
      </c>
    </row>
    <row r="301" spans="1:12" x14ac:dyDescent="0.25">
      <c r="E301" s="12">
        <v>32</v>
      </c>
      <c r="F301" s="12" t="s">
        <v>26</v>
      </c>
      <c r="G301" s="12"/>
      <c r="H301" s="12"/>
      <c r="I301" s="12"/>
      <c r="J301" s="76">
        <f t="shared" si="13"/>
        <v>10000</v>
      </c>
      <c r="K301" s="76">
        <v>10000</v>
      </c>
      <c r="L301" s="76">
        <v>50000</v>
      </c>
    </row>
    <row r="302" spans="1:12" x14ac:dyDescent="0.25">
      <c r="E302">
        <v>323</v>
      </c>
      <c r="F302" t="s">
        <v>27</v>
      </c>
      <c r="J302" s="58">
        <v>10000</v>
      </c>
      <c r="K302" s="58"/>
      <c r="L302" s="58"/>
    </row>
    <row r="303" spans="1:12" x14ac:dyDescent="0.25">
      <c r="J303" s="58"/>
      <c r="K303" s="58"/>
      <c r="L303" s="58"/>
    </row>
    <row r="304" spans="1:12" x14ac:dyDescent="0.25">
      <c r="J304" s="58"/>
      <c r="K304" s="58"/>
      <c r="L304" s="58"/>
    </row>
    <row r="305" spans="1:12" ht="15.75" x14ac:dyDescent="0.25">
      <c r="A305" s="22"/>
      <c r="B305" s="22"/>
      <c r="C305" s="22"/>
      <c r="D305" s="22"/>
      <c r="E305" s="22" t="s">
        <v>158</v>
      </c>
      <c r="F305" s="22"/>
      <c r="G305" s="22"/>
      <c r="H305" s="22"/>
      <c r="I305" s="22"/>
      <c r="J305" s="92">
        <f>SUM(J11,J46)</f>
        <v>18333500</v>
      </c>
      <c r="K305" s="92">
        <f>SUM(K11,K46)</f>
        <v>6827000</v>
      </c>
      <c r="L305" s="92">
        <f>SUM(L11,L46)</f>
        <v>6419000</v>
      </c>
    </row>
    <row r="307" spans="1:12" x14ac:dyDescent="0.25">
      <c r="A307" s="5"/>
      <c r="B307" s="5"/>
      <c r="C307" s="5"/>
      <c r="D307" s="5" t="s">
        <v>145</v>
      </c>
      <c r="E307" s="5"/>
      <c r="F307" s="5"/>
      <c r="G307" s="5"/>
      <c r="H307" s="5"/>
      <c r="I307" s="5"/>
      <c r="J307" s="5"/>
      <c r="K307" s="5"/>
      <c r="L307" s="5"/>
    </row>
    <row r="309" spans="1:12" x14ac:dyDescent="0.25">
      <c r="A309" s="16"/>
      <c r="B309" s="16"/>
      <c r="C309" s="16"/>
      <c r="D309" s="16"/>
      <c r="E309" s="16" t="s">
        <v>154</v>
      </c>
      <c r="F309" s="16"/>
      <c r="G309" s="16"/>
      <c r="H309" s="16"/>
      <c r="I309" s="16"/>
      <c r="J309" s="16"/>
      <c r="K309" s="16"/>
      <c r="L309" s="16" t="s">
        <v>155</v>
      </c>
    </row>
    <row r="310" spans="1:12" x14ac:dyDescent="0.25">
      <c r="A310" s="23" t="s">
        <v>146</v>
      </c>
      <c r="B310" s="23"/>
      <c r="C310" s="23"/>
      <c r="D310" s="23"/>
      <c r="E310" s="23">
        <v>2019</v>
      </c>
      <c r="F310" s="23"/>
      <c r="G310" s="23"/>
      <c r="H310" s="23"/>
      <c r="I310" s="23"/>
      <c r="J310" s="23"/>
      <c r="K310" s="23"/>
      <c r="L310" s="23">
        <v>2019</v>
      </c>
    </row>
    <row r="311" spans="1:12" x14ac:dyDescent="0.25">
      <c r="A311">
        <v>1</v>
      </c>
      <c r="B311" t="s">
        <v>148</v>
      </c>
      <c r="E311" s="91">
        <v>1729000</v>
      </c>
      <c r="L311" s="91">
        <f>SUM(J17,J28,J37,J52,J75,J84,J95,J129,J134,J142,J161,J168,J178,J185,J193,J200,J206,J274,J286,J298)</f>
        <v>1729000</v>
      </c>
    </row>
    <row r="312" spans="1:12" x14ac:dyDescent="0.25">
      <c r="A312">
        <v>2</v>
      </c>
      <c r="B312" t="s">
        <v>147</v>
      </c>
      <c r="E312" s="91">
        <v>304500</v>
      </c>
      <c r="L312" s="91">
        <f>SUM(J287,J293,J299,J53)</f>
        <v>304500</v>
      </c>
    </row>
    <row r="313" spans="1:12" x14ac:dyDescent="0.25">
      <c r="A313">
        <v>3</v>
      </c>
      <c r="B313" t="s">
        <v>149</v>
      </c>
      <c r="E313" s="91">
        <v>590000</v>
      </c>
      <c r="L313" s="91">
        <f>SUM(J179,J187,J194,J215,J281)</f>
        <v>590000</v>
      </c>
    </row>
    <row r="314" spans="1:12" x14ac:dyDescent="0.25">
      <c r="A314">
        <v>4</v>
      </c>
      <c r="B314" t="s">
        <v>74</v>
      </c>
      <c r="E314" s="91">
        <v>14210000</v>
      </c>
      <c r="L314" s="91">
        <f>SUM(J18,J68,J76,J135,J143,J162,J169,J186,J207,J222,J241,J260,J275,J280,J292,J123,J85,J152)</f>
        <v>14210000</v>
      </c>
    </row>
    <row r="315" spans="1:12" x14ac:dyDescent="0.25">
      <c r="A315">
        <v>5</v>
      </c>
      <c r="B315" t="s">
        <v>150</v>
      </c>
      <c r="E315" s="91">
        <v>0</v>
      </c>
      <c r="L315" s="104">
        <v>0</v>
      </c>
    </row>
    <row r="316" spans="1:12" x14ac:dyDescent="0.25">
      <c r="A316">
        <v>6</v>
      </c>
      <c r="B316" t="s">
        <v>151</v>
      </c>
      <c r="E316" s="91">
        <v>100000</v>
      </c>
      <c r="L316" s="91">
        <f>SUM(J268)</f>
        <v>100000</v>
      </c>
    </row>
    <row r="317" spans="1:12" x14ac:dyDescent="0.25">
      <c r="A317">
        <v>7</v>
      </c>
      <c r="B317" t="s">
        <v>152</v>
      </c>
      <c r="E317" s="91">
        <v>1400000</v>
      </c>
      <c r="L317" s="91">
        <f>SUM(J228)</f>
        <v>1400000</v>
      </c>
    </row>
    <row r="318" spans="1:12" x14ac:dyDescent="0.25">
      <c r="A318" s="17"/>
      <c r="B318" s="17" t="s">
        <v>153</v>
      </c>
      <c r="C318" s="17"/>
      <c r="D318" s="17"/>
      <c r="E318" s="107">
        <f>SUM(E311:E317)</f>
        <v>18333500</v>
      </c>
      <c r="F318" s="17"/>
      <c r="G318" s="17"/>
      <c r="H318" s="17"/>
      <c r="I318" s="17"/>
      <c r="J318" s="17"/>
      <c r="K318" s="17"/>
      <c r="L318" s="105">
        <f>SUM(L311:L317)</f>
        <v>18333500</v>
      </c>
    </row>
  </sheetData>
  <dataConsolidate/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9"/>
  <sheetViews>
    <sheetView topLeftCell="A2" workbookViewId="0">
      <selection activeCell="N11" sqref="N11"/>
    </sheetView>
  </sheetViews>
  <sheetFormatPr defaultRowHeight="15" x14ac:dyDescent="0.25"/>
  <cols>
    <col min="1" max="10" width="10" customWidth="1"/>
    <col min="11" max="12" width="11" customWidth="1"/>
  </cols>
  <sheetData>
    <row r="3" spans="1:11" ht="21" x14ac:dyDescent="0.35">
      <c r="A3" s="42" t="s">
        <v>227</v>
      </c>
      <c r="B3" s="42"/>
      <c r="C3" s="42"/>
      <c r="D3" s="42"/>
      <c r="E3" s="42"/>
      <c r="F3" s="42"/>
      <c r="G3" s="37"/>
      <c r="H3" s="37"/>
      <c r="I3" s="37"/>
      <c r="J3" s="37"/>
      <c r="K3" s="37"/>
    </row>
    <row r="4" spans="1:1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x14ac:dyDescent="0.25">
      <c r="A5" s="38" t="s">
        <v>228</v>
      </c>
      <c r="B5" s="38" t="s">
        <v>232</v>
      </c>
      <c r="C5" s="38"/>
      <c r="D5" s="38" t="s">
        <v>233</v>
      </c>
      <c r="E5" s="38"/>
      <c r="F5" s="38" t="s">
        <v>8</v>
      </c>
      <c r="G5" s="38" t="s">
        <v>235</v>
      </c>
      <c r="H5" s="38"/>
      <c r="I5" s="38" t="s">
        <v>229</v>
      </c>
      <c r="J5" s="38" t="s">
        <v>230</v>
      </c>
      <c r="K5" s="38" t="s">
        <v>230</v>
      </c>
    </row>
    <row r="6" spans="1:11" x14ac:dyDescent="0.25">
      <c r="A6" s="38"/>
      <c r="B6" s="38" t="s">
        <v>231</v>
      </c>
      <c r="C6" s="38"/>
      <c r="D6" s="38" t="s">
        <v>234</v>
      </c>
      <c r="E6" s="38"/>
      <c r="F6" s="38"/>
      <c r="G6" s="38" t="s">
        <v>231</v>
      </c>
      <c r="H6" s="38"/>
      <c r="I6" s="38">
        <v>2019</v>
      </c>
      <c r="J6" s="38">
        <v>2020</v>
      </c>
      <c r="K6" s="38">
        <v>2021</v>
      </c>
    </row>
    <row r="7" spans="1:11" x14ac:dyDescent="0.25">
      <c r="A7" s="41">
        <v>1</v>
      </c>
      <c r="B7" s="36">
        <v>2</v>
      </c>
      <c r="C7" s="36"/>
      <c r="D7" s="36">
        <v>3</v>
      </c>
      <c r="E7" s="36"/>
      <c r="F7" s="36">
        <v>4</v>
      </c>
      <c r="G7" s="36">
        <v>5</v>
      </c>
      <c r="H7" s="36"/>
      <c r="I7" s="36">
        <v>6</v>
      </c>
      <c r="J7" s="36">
        <v>7</v>
      </c>
      <c r="K7" s="36">
        <v>8</v>
      </c>
    </row>
    <row r="8" spans="1:11" x14ac:dyDescent="0.25">
      <c r="A8" s="41"/>
      <c r="B8" s="39" t="s">
        <v>348</v>
      </c>
      <c r="C8" s="39" t="s">
        <v>55</v>
      </c>
      <c r="D8" s="40"/>
      <c r="E8" s="40"/>
      <c r="F8" s="39" t="s">
        <v>48</v>
      </c>
      <c r="G8" s="39" t="s">
        <v>349</v>
      </c>
      <c r="H8" s="39"/>
      <c r="I8" s="109">
        <v>172000</v>
      </c>
      <c r="J8" s="109">
        <v>25000</v>
      </c>
      <c r="K8" s="109">
        <v>25000</v>
      </c>
    </row>
    <row r="9" spans="1:11" x14ac:dyDescent="0.25">
      <c r="A9" s="41"/>
      <c r="B9" s="36"/>
      <c r="C9" s="36"/>
      <c r="D9" s="40"/>
      <c r="E9" s="40"/>
      <c r="F9" s="36">
        <v>42</v>
      </c>
      <c r="G9" s="36" t="s">
        <v>236</v>
      </c>
      <c r="H9" s="36"/>
      <c r="I9" s="58">
        <v>172000</v>
      </c>
      <c r="J9" s="58">
        <v>25000</v>
      </c>
      <c r="K9" s="58">
        <v>25000</v>
      </c>
    </row>
    <row r="10" spans="1:11" x14ac:dyDescent="0.25">
      <c r="A10" s="41"/>
      <c r="B10" s="39" t="s">
        <v>350</v>
      </c>
      <c r="C10" s="39" t="s">
        <v>331</v>
      </c>
      <c r="D10" s="40"/>
      <c r="E10" s="40"/>
      <c r="F10" s="39" t="s">
        <v>135</v>
      </c>
      <c r="G10" s="39" t="s">
        <v>352</v>
      </c>
      <c r="H10" s="39"/>
      <c r="I10" s="109">
        <v>200000</v>
      </c>
      <c r="J10" s="108">
        <v>0</v>
      </c>
      <c r="K10" s="108">
        <v>0</v>
      </c>
    </row>
    <row r="11" spans="1:11" x14ac:dyDescent="0.25">
      <c r="A11" s="41"/>
      <c r="B11" s="36"/>
      <c r="C11" s="36"/>
      <c r="D11" s="36"/>
      <c r="E11" s="36"/>
      <c r="F11" s="36">
        <v>42</v>
      </c>
      <c r="G11" s="36" t="s">
        <v>156</v>
      </c>
      <c r="H11" s="36"/>
      <c r="I11" s="58">
        <v>200000</v>
      </c>
      <c r="J11" s="1">
        <v>0</v>
      </c>
      <c r="K11" s="1">
        <v>0</v>
      </c>
    </row>
    <row r="12" spans="1:11" x14ac:dyDescent="0.25">
      <c r="A12" s="41"/>
      <c r="B12" s="39" t="s">
        <v>351</v>
      </c>
      <c r="C12" s="39" t="s">
        <v>72</v>
      </c>
      <c r="D12" s="36"/>
      <c r="E12" s="36"/>
      <c r="F12" s="39" t="s">
        <v>68</v>
      </c>
      <c r="G12" s="39" t="s">
        <v>353</v>
      </c>
      <c r="H12" s="39"/>
      <c r="I12" s="108">
        <v>0</v>
      </c>
      <c r="J12" s="109">
        <v>500000</v>
      </c>
      <c r="K12" s="108">
        <v>0</v>
      </c>
    </row>
    <row r="13" spans="1:11" x14ac:dyDescent="0.25">
      <c r="A13" s="41"/>
      <c r="B13" s="36"/>
      <c r="C13" s="36"/>
      <c r="D13" s="36"/>
      <c r="E13" s="36"/>
      <c r="F13" s="36">
        <v>42</v>
      </c>
      <c r="G13" s="36" t="s">
        <v>156</v>
      </c>
      <c r="H13" s="36"/>
      <c r="I13" s="1"/>
      <c r="J13" s="58">
        <v>500000</v>
      </c>
      <c r="K13" s="1">
        <v>0</v>
      </c>
    </row>
    <row r="14" spans="1:11" x14ac:dyDescent="0.25">
      <c r="A14" s="41"/>
      <c r="B14" s="39" t="s">
        <v>351</v>
      </c>
      <c r="C14" s="39" t="s">
        <v>90</v>
      </c>
      <c r="D14" s="36"/>
      <c r="E14" s="36"/>
      <c r="F14" s="39" t="s">
        <v>86</v>
      </c>
      <c r="G14" s="39" t="s">
        <v>354</v>
      </c>
      <c r="H14" s="39"/>
      <c r="I14" s="109">
        <f>SUM(I15:I16)</f>
        <v>5830000</v>
      </c>
      <c r="J14" s="109">
        <v>50000</v>
      </c>
      <c r="K14" s="109">
        <v>50000</v>
      </c>
    </row>
    <row r="15" spans="1:11" x14ac:dyDescent="0.25">
      <c r="A15" s="41"/>
      <c r="B15" s="36"/>
      <c r="C15" s="36"/>
      <c r="D15" s="36"/>
      <c r="E15" s="36"/>
      <c r="F15" s="36">
        <v>42</v>
      </c>
      <c r="G15" s="36" t="s">
        <v>355</v>
      </c>
      <c r="H15" s="36"/>
      <c r="I15" s="58">
        <v>5700000</v>
      </c>
      <c r="J15" s="1">
        <v>0</v>
      </c>
      <c r="K15" s="1">
        <v>0</v>
      </c>
    </row>
    <row r="16" spans="1:11" x14ac:dyDescent="0.25">
      <c r="A16" s="41"/>
      <c r="B16" s="36"/>
      <c r="C16" s="36"/>
      <c r="D16" s="36"/>
      <c r="E16" s="36"/>
      <c r="F16" s="36">
        <v>42</v>
      </c>
      <c r="G16" s="36" t="s">
        <v>356</v>
      </c>
      <c r="H16" s="36"/>
      <c r="I16" s="58">
        <v>130000</v>
      </c>
      <c r="J16" s="58">
        <v>50000</v>
      </c>
      <c r="K16" s="58">
        <v>50000</v>
      </c>
    </row>
    <row r="17" spans="1:11" x14ac:dyDescent="0.25">
      <c r="A17" s="41"/>
      <c r="B17" s="39" t="s">
        <v>351</v>
      </c>
      <c r="C17" s="39" t="s">
        <v>337</v>
      </c>
      <c r="D17" s="36"/>
      <c r="E17" s="36"/>
      <c r="F17" s="39" t="s">
        <v>135</v>
      </c>
      <c r="G17" s="39" t="s">
        <v>378</v>
      </c>
      <c r="H17" s="39"/>
      <c r="I17" s="109">
        <v>1300000</v>
      </c>
      <c r="J17" s="108">
        <v>0</v>
      </c>
      <c r="K17" s="108">
        <v>0</v>
      </c>
    </row>
    <row r="18" spans="1:11" x14ac:dyDescent="0.25">
      <c r="A18" s="41"/>
      <c r="B18" s="36"/>
      <c r="C18" s="36"/>
      <c r="D18" s="36"/>
      <c r="E18" s="36"/>
      <c r="F18" s="36">
        <v>42</v>
      </c>
      <c r="G18" s="36" t="s">
        <v>156</v>
      </c>
      <c r="H18" s="36"/>
      <c r="I18" s="58">
        <v>1300000</v>
      </c>
      <c r="J18" s="1">
        <v>0</v>
      </c>
      <c r="K18" s="1">
        <v>0</v>
      </c>
    </row>
    <row r="19" spans="1:11" x14ac:dyDescent="0.25">
      <c r="A19" s="41"/>
      <c r="B19" s="39" t="s">
        <v>357</v>
      </c>
      <c r="C19" s="39" t="s">
        <v>338</v>
      </c>
      <c r="D19" s="89"/>
      <c r="E19" s="89"/>
      <c r="F19" s="39" t="s">
        <v>135</v>
      </c>
      <c r="G19" s="39" t="s">
        <v>358</v>
      </c>
      <c r="H19" s="39"/>
      <c r="I19" s="109">
        <v>3000</v>
      </c>
      <c r="J19" s="109">
        <v>5000</v>
      </c>
      <c r="K19" s="109">
        <v>5000</v>
      </c>
    </row>
    <row r="20" spans="1:11" x14ac:dyDescent="0.25">
      <c r="A20" s="41"/>
      <c r="B20" s="36"/>
      <c r="C20" s="36"/>
      <c r="D20" s="89" t="s">
        <v>376</v>
      </c>
      <c r="E20" s="89"/>
      <c r="F20" s="36">
        <v>45</v>
      </c>
      <c r="G20" s="36" t="s">
        <v>359</v>
      </c>
      <c r="H20" s="36"/>
      <c r="I20" s="58">
        <v>3000</v>
      </c>
      <c r="J20" s="58">
        <v>5000</v>
      </c>
      <c r="K20" s="58">
        <v>5000</v>
      </c>
    </row>
    <row r="21" spans="1:11" x14ac:dyDescent="0.25">
      <c r="A21" s="41"/>
      <c r="B21" s="39" t="s">
        <v>357</v>
      </c>
      <c r="C21" s="39" t="s">
        <v>339</v>
      </c>
      <c r="D21" s="89" t="s">
        <v>377</v>
      </c>
      <c r="E21" s="89"/>
      <c r="F21" s="39">
        <v>660</v>
      </c>
      <c r="G21" s="39" t="s">
        <v>360</v>
      </c>
      <c r="H21" s="39"/>
      <c r="I21" s="109">
        <v>2200000</v>
      </c>
      <c r="J21" s="109">
        <v>100000</v>
      </c>
      <c r="K21" s="109">
        <v>100000</v>
      </c>
    </row>
    <row r="22" spans="1:11" x14ac:dyDescent="0.25">
      <c r="A22" s="41"/>
      <c r="B22" s="36"/>
      <c r="C22" s="36"/>
      <c r="D22" s="89" t="s">
        <v>371</v>
      </c>
      <c r="E22" s="89"/>
      <c r="F22" s="36">
        <v>42</v>
      </c>
      <c r="G22" s="36" t="s">
        <v>156</v>
      </c>
      <c r="H22" s="36"/>
      <c r="I22" s="58">
        <v>2200000</v>
      </c>
      <c r="J22" s="58">
        <v>100000</v>
      </c>
      <c r="K22" s="58">
        <v>100000</v>
      </c>
    </row>
    <row r="23" spans="1:11" x14ac:dyDescent="0.25">
      <c r="A23" s="41"/>
      <c r="B23" s="39" t="s">
        <v>357</v>
      </c>
      <c r="C23" s="39" t="s">
        <v>340</v>
      </c>
      <c r="D23" s="40"/>
      <c r="E23" s="40"/>
      <c r="F23" s="39" t="s">
        <v>105</v>
      </c>
      <c r="G23" s="39" t="s">
        <v>361</v>
      </c>
      <c r="H23" s="39"/>
      <c r="I23" s="109">
        <v>1400000</v>
      </c>
      <c r="J23" s="108">
        <v>0</v>
      </c>
      <c r="K23" s="108">
        <v>0</v>
      </c>
    </row>
    <row r="24" spans="1:11" x14ac:dyDescent="0.25">
      <c r="A24" s="41"/>
      <c r="B24" s="36"/>
      <c r="C24" s="36"/>
      <c r="D24" s="36"/>
      <c r="E24" s="36"/>
      <c r="F24" s="36">
        <v>45</v>
      </c>
      <c r="G24" s="36" t="s">
        <v>359</v>
      </c>
      <c r="H24" s="36"/>
      <c r="I24" s="58">
        <v>1400000</v>
      </c>
      <c r="J24" s="1">
        <v>0</v>
      </c>
      <c r="K24" s="1">
        <v>0</v>
      </c>
    </row>
    <row r="25" spans="1:11" x14ac:dyDescent="0.25">
      <c r="A25" s="41"/>
      <c r="B25" s="39" t="s">
        <v>357</v>
      </c>
      <c r="C25" s="39" t="s">
        <v>341</v>
      </c>
      <c r="D25" s="36"/>
      <c r="E25" s="36"/>
      <c r="F25" s="39" t="s">
        <v>122</v>
      </c>
      <c r="G25" s="39" t="s">
        <v>362</v>
      </c>
      <c r="H25" s="39"/>
      <c r="I25" s="108">
        <v>0</v>
      </c>
      <c r="J25" s="109">
        <v>500000</v>
      </c>
      <c r="K25" s="109">
        <v>500000</v>
      </c>
    </row>
    <row r="26" spans="1:11" x14ac:dyDescent="0.25">
      <c r="A26" s="41"/>
      <c r="B26" s="36"/>
      <c r="C26" s="36"/>
      <c r="D26" s="36"/>
      <c r="E26" s="36"/>
      <c r="F26" s="36">
        <v>45</v>
      </c>
      <c r="G26" s="36" t="s">
        <v>359</v>
      </c>
      <c r="H26" s="36"/>
      <c r="I26" s="1">
        <v>0</v>
      </c>
      <c r="J26" s="58">
        <v>500000</v>
      </c>
      <c r="K26" s="58">
        <v>500000</v>
      </c>
    </row>
    <row r="27" spans="1:11" x14ac:dyDescent="0.25">
      <c r="A27" s="41"/>
      <c r="B27" s="39" t="s">
        <v>237</v>
      </c>
      <c r="C27" s="39" t="s">
        <v>342</v>
      </c>
      <c r="D27" s="36"/>
      <c r="E27" s="36"/>
      <c r="F27" s="39" t="s">
        <v>122</v>
      </c>
      <c r="G27" s="39" t="s">
        <v>363</v>
      </c>
      <c r="H27" s="39"/>
      <c r="I27" s="109">
        <v>900000</v>
      </c>
      <c r="J27" s="108">
        <v>0</v>
      </c>
      <c r="K27" s="108">
        <v>0</v>
      </c>
    </row>
    <row r="28" spans="1:11" x14ac:dyDescent="0.25">
      <c r="A28" s="41"/>
      <c r="B28" s="36"/>
      <c r="C28" s="36"/>
      <c r="D28" s="36"/>
      <c r="E28" s="36"/>
      <c r="F28" s="36">
        <v>45</v>
      </c>
      <c r="G28" s="36" t="s">
        <v>156</v>
      </c>
      <c r="H28" s="36"/>
      <c r="I28" s="58">
        <v>900000</v>
      </c>
      <c r="J28" s="1">
        <v>0</v>
      </c>
      <c r="K28" s="1">
        <v>0</v>
      </c>
    </row>
    <row r="29" spans="1:11" x14ac:dyDescent="0.25">
      <c r="A29" s="41"/>
      <c r="B29" s="39" t="s">
        <v>357</v>
      </c>
      <c r="C29" s="39" t="s">
        <v>344</v>
      </c>
      <c r="D29" s="36"/>
      <c r="E29" s="36"/>
      <c r="F29" s="39" t="s">
        <v>105</v>
      </c>
      <c r="G29" s="39" t="s">
        <v>134</v>
      </c>
      <c r="H29" s="39"/>
      <c r="I29" s="108">
        <v>0</v>
      </c>
      <c r="J29" s="109">
        <v>100000</v>
      </c>
      <c r="K29" s="109">
        <v>100000</v>
      </c>
    </row>
    <row r="30" spans="1:11" x14ac:dyDescent="0.25">
      <c r="A30" s="41"/>
      <c r="B30" s="36"/>
      <c r="C30" s="36"/>
      <c r="D30" s="36"/>
      <c r="E30" s="36"/>
      <c r="F30" s="36">
        <v>45</v>
      </c>
      <c r="G30" s="36" t="s">
        <v>359</v>
      </c>
      <c r="H30" s="36"/>
      <c r="I30" s="1">
        <v>0</v>
      </c>
      <c r="J30" s="58">
        <v>100000</v>
      </c>
      <c r="K30" s="58">
        <v>100000</v>
      </c>
    </row>
    <row r="31" spans="1:11" x14ac:dyDescent="0.25">
      <c r="A31" s="41"/>
      <c r="B31" s="39" t="s">
        <v>357</v>
      </c>
      <c r="C31" s="39" t="s">
        <v>345</v>
      </c>
      <c r="D31" s="36"/>
      <c r="E31" s="36"/>
      <c r="F31" s="39" t="s">
        <v>135</v>
      </c>
      <c r="G31" s="39" t="s">
        <v>364</v>
      </c>
      <c r="H31" s="39"/>
      <c r="I31" s="109">
        <v>300000</v>
      </c>
      <c r="J31" s="108">
        <v>0</v>
      </c>
      <c r="K31" s="108">
        <v>0</v>
      </c>
    </row>
    <row r="32" spans="1:11" x14ac:dyDescent="0.25">
      <c r="A32" s="41"/>
      <c r="B32" s="36"/>
      <c r="C32" s="36"/>
      <c r="D32" s="36"/>
      <c r="E32" s="36"/>
      <c r="F32" s="36">
        <v>42</v>
      </c>
      <c r="G32" s="36" t="s">
        <v>156</v>
      </c>
      <c r="H32" s="36"/>
      <c r="I32" s="58">
        <v>300000</v>
      </c>
      <c r="J32" s="1">
        <v>0</v>
      </c>
      <c r="K32" s="1">
        <v>0</v>
      </c>
    </row>
    <row r="33" spans="1:11" x14ac:dyDescent="0.25">
      <c r="A33" s="41"/>
      <c r="B33" s="39" t="s">
        <v>365</v>
      </c>
      <c r="C33" s="39" t="s">
        <v>347</v>
      </c>
      <c r="D33" s="36"/>
      <c r="E33" s="36"/>
      <c r="F33" s="39" t="s">
        <v>135</v>
      </c>
      <c r="G33" s="39" t="s">
        <v>367</v>
      </c>
      <c r="H33" s="39"/>
      <c r="I33" s="109">
        <v>497500</v>
      </c>
      <c r="J33" s="108">
        <v>0</v>
      </c>
      <c r="K33" s="108">
        <v>0</v>
      </c>
    </row>
    <row r="34" spans="1:11" x14ac:dyDescent="0.25">
      <c r="A34" s="41"/>
      <c r="B34" s="36"/>
      <c r="C34" s="36"/>
      <c r="D34" s="36"/>
      <c r="E34" s="36"/>
      <c r="F34" s="36">
        <v>42</v>
      </c>
      <c r="G34" s="36" t="s">
        <v>366</v>
      </c>
      <c r="H34" s="36"/>
      <c r="I34" s="58">
        <v>497500</v>
      </c>
      <c r="J34" s="1">
        <v>0</v>
      </c>
      <c r="K34" s="1">
        <v>0</v>
      </c>
    </row>
    <row r="35" spans="1:11" x14ac:dyDescent="0.25">
      <c r="A35" s="41"/>
      <c r="B35" s="39" t="s">
        <v>365</v>
      </c>
      <c r="C35" s="39" t="s">
        <v>369</v>
      </c>
      <c r="D35" s="36"/>
      <c r="E35" s="36"/>
      <c r="F35" s="39" t="s">
        <v>135</v>
      </c>
      <c r="G35" s="39" t="s">
        <v>368</v>
      </c>
      <c r="H35" s="39"/>
      <c r="I35" s="109">
        <v>1045000</v>
      </c>
      <c r="J35" s="109">
        <v>500000</v>
      </c>
      <c r="K35" s="109">
        <v>500000</v>
      </c>
    </row>
    <row r="36" spans="1:11" x14ac:dyDescent="0.25">
      <c r="A36" s="41"/>
      <c r="B36" s="36"/>
      <c r="C36" s="36"/>
      <c r="D36" s="36"/>
      <c r="E36" s="36"/>
      <c r="F36" s="36">
        <v>42</v>
      </c>
      <c r="G36" s="36" t="s">
        <v>366</v>
      </c>
      <c r="H36" s="36"/>
      <c r="I36" s="58">
        <v>1045000</v>
      </c>
      <c r="J36" s="58">
        <v>500000</v>
      </c>
      <c r="K36" s="58">
        <v>500000</v>
      </c>
    </row>
    <row r="37" spans="1:11" x14ac:dyDescent="0.25">
      <c r="A37" s="41"/>
      <c r="B37" s="39" t="s">
        <v>365</v>
      </c>
      <c r="C37" s="39" t="s">
        <v>375</v>
      </c>
      <c r="D37" s="36"/>
      <c r="E37" s="36"/>
      <c r="F37" s="39" t="s">
        <v>143</v>
      </c>
      <c r="G37" s="39" t="s">
        <v>370</v>
      </c>
      <c r="H37" s="39"/>
      <c r="I37" s="109">
        <v>80000</v>
      </c>
      <c r="J37" s="108">
        <v>0</v>
      </c>
      <c r="K37" s="108">
        <v>0</v>
      </c>
    </row>
    <row r="38" spans="1:11" x14ac:dyDescent="0.25">
      <c r="A38" s="41"/>
      <c r="B38" s="36"/>
      <c r="C38" s="36"/>
      <c r="D38" s="36"/>
      <c r="E38" s="36"/>
      <c r="F38" s="36">
        <v>42</v>
      </c>
      <c r="G38" s="36" t="s">
        <v>366</v>
      </c>
      <c r="H38" s="36"/>
      <c r="I38" s="58">
        <v>80000</v>
      </c>
      <c r="J38" s="1">
        <v>0</v>
      </c>
      <c r="K38" s="1">
        <v>0</v>
      </c>
    </row>
    <row r="39" spans="1:11" x14ac:dyDescent="0.25">
      <c r="A39" s="41"/>
      <c r="B39" s="110"/>
      <c r="C39" s="110"/>
      <c r="D39" s="110"/>
      <c r="E39" s="110"/>
      <c r="F39" s="110" t="s">
        <v>226</v>
      </c>
      <c r="G39" s="110"/>
      <c r="H39" s="110"/>
      <c r="I39" s="111">
        <f>SUM(I8,I10,I12,I14,I17,I19,I21,I23,I25,I27,I29,I31,I33,I35,I37)</f>
        <v>13927500</v>
      </c>
      <c r="J39" s="112">
        <f>SUM(J8,J12,J14,J19,J25,J29,J35)</f>
        <v>1680000</v>
      </c>
      <c r="K39" s="112">
        <f>SUM(K8,K14,K19,K21,K25,K29,K35)</f>
        <v>1280000</v>
      </c>
    </row>
  </sheetData>
  <pageMargins left="0.25" right="0.25" top="0.75" bottom="0.75" header="0.3" footer="0.3"/>
  <pageSetup paperSize="9" scale="8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"/>
  <sheetViews>
    <sheetView workbookViewId="0">
      <selection activeCell="L33" sqref="L33"/>
    </sheetView>
  </sheetViews>
  <sheetFormatPr defaultRowHeight="15" x14ac:dyDescent="0.25"/>
  <cols>
    <col min="1" max="9" width="10" customWidth="1"/>
    <col min="10" max="13" width="11" customWidth="1"/>
  </cols>
  <sheetData>
    <row r="2" spans="1:13" ht="18.75" x14ac:dyDescent="0.3">
      <c r="A2" s="44" t="s">
        <v>238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13" x14ac:dyDescent="0.25">
      <c r="A4" s="43" t="s">
        <v>239</v>
      </c>
      <c r="B4" s="43"/>
      <c r="C4" s="43"/>
      <c r="D4" s="43" t="s">
        <v>240</v>
      </c>
      <c r="E4" s="43" t="s">
        <v>242</v>
      </c>
      <c r="F4" s="43" t="s">
        <v>243</v>
      </c>
      <c r="G4" s="43" t="s">
        <v>245</v>
      </c>
      <c r="H4" s="43" t="s">
        <v>247</v>
      </c>
      <c r="I4" s="43" t="s">
        <v>249</v>
      </c>
      <c r="J4" s="43" t="s">
        <v>252</v>
      </c>
      <c r="K4" s="43" t="s">
        <v>253</v>
      </c>
      <c r="L4" s="43" t="s">
        <v>256</v>
      </c>
      <c r="M4" s="43" t="s">
        <v>257</v>
      </c>
    </row>
    <row r="5" spans="1:13" x14ac:dyDescent="0.25">
      <c r="A5" s="43"/>
      <c r="B5" s="43"/>
      <c r="C5" s="43"/>
      <c r="D5" s="43" t="s">
        <v>241</v>
      </c>
      <c r="E5" s="43"/>
      <c r="F5" s="43" t="s">
        <v>244</v>
      </c>
      <c r="G5" s="43" t="s">
        <v>246</v>
      </c>
      <c r="H5" s="43" t="s">
        <v>248</v>
      </c>
      <c r="I5" s="43" t="s">
        <v>250</v>
      </c>
      <c r="J5" s="43"/>
      <c r="K5" s="43" t="s">
        <v>254</v>
      </c>
      <c r="L5" s="43"/>
      <c r="M5" s="43" t="s">
        <v>258</v>
      </c>
    </row>
    <row r="6" spans="1:13" x14ac:dyDescent="0.25">
      <c r="A6" s="43"/>
      <c r="B6" s="43"/>
      <c r="C6" s="43"/>
      <c r="D6" s="43"/>
      <c r="E6" s="43"/>
      <c r="F6" s="43"/>
      <c r="G6" s="43"/>
      <c r="H6" s="43"/>
      <c r="I6" s="43" t="s">
        <v>251</v>
      </c>
      <c r="J6" s="43"/>
      <c r="K6" s="43" t="s">
        <v>255</v>
      </c>
      <c r="L6" s="43"/>
      <c r="M6" s="43"/>
    </row>
    <row r="7" spans="1:13" x14ac:dyDescent="0.25">
      <c r="A7" s="36"/>
      <c r="B7" s="36"/>
      <c r="C7" s="36"/>
    </row>
    <row r="8" spans="1:13" x14ac:dyDescent="0.25">
      <c r="A8" s="113" t="s">
        <v>259</v>
      </c>
      <c r="B8" s="113"/>
      <c r="C8" s="113"/>
      <c r="D8" s="114">
        <f>SUM(D9:D12)</f>
        <v>1446000</v>
      </c>
      <c r="E8" s="115"/>
      <c r="F8" s="115"/>
      <c r="G8" s="115"/>
      <c r="H8" s="115"/>
      <c r="I8" s="115"/>
      <c r="J8" s="115"/>
      <c r="K8" s="115"/>
      <c r="L8" s="115"/>
      <c r="M8" s="115"/>
    </row>
    <row r="9" spans="1:13" x14ac:dyDescent="0.25">
      <c r="A9" s="36" t="s">
        <v>260</v>
      </c>
      <c r="B9" s="36"/>
      <c r="C9" s="36"/>
      <c r="D9" s="50">
        <v>405000</v>
      </c>
      <c r="E9" s="51"/>
      <c r="F9" s="51"/>
      <c r="G9" s="51"/>
      <c r="H9" s="51"/>
      <c r="I9" s="51"/>
      <c r="J9" s="51"/>
      <c r="K9" s="51"/>
      <c r="L9" s="51"/>
      <c r="M9" s="51"/>
    </row>
    <row r="10" spans="1:13" x14ac:dyDescent="0.25">
      <c r="A10" s="36" t="s">
        <v>261</v>
      </c>
      <c r="B10" s="36"/>
      <c r="C10" s="36"/>
      <c r="D10" s="50">
        <v>17000</v>
      </c>
      <c r="E10" s="51"/>
      <c r="F10" s="51"/>
      <c r="G10" s="51"/>
      <c r="H10" s="51"/>
      <c r="I10" s="51"/>
      <c r="J10" s="51"/>
      <c r="K10" s="51"/>
      <c r="L10" s="51"/>
      <c r="M10" s="51"/>
    </row>
    <row r="11" spans="1:13" x14ac:dyDescent="0.25">
      <c r="A11" s="36" t="s">
        <v>262</v>
      </c>
      <c r="B11" s="36"/>
      <c r="C11" s="36"/>
      <c r="D11" s="50">
        <v>69700</v>
      </c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5">
      <c r="A12" s="113" t="s">
        <v>263</v>
      </c>
      <c r="B12" s="113"/>
      <c r="C12" s="113"/>
      <c r="D12" s="114">
        <f>SUM(D13:D17)</f>
        <v>954300</v>
      </c>
      <c r="E12" s="116"/>
      <c r="F12" s="116"/>
      <c r="G12" s="114">
        <v>300000</v>
      </c>
      <c r="H12" s="114">
        <v>10000</v>
      </c>
      <c r="I12" s="114">
        <f>SUM(I13:I17)</f>
        <v>671000</v>
      </c>
      <c r="J12" s="116"/>
      <c r="K12" s="116"/>
      <c r="L12" s="114">
        <v>71000</v>
      </c>
      <c r="M12" s="116"/>
    </row>
    <row r="13" spans="1:13" x14ac:dyDescent="0.25">
      <c r="A13" s="36" t="s">
        <v>264</v>
      </c>
      <c r="B13" s="36"/>
      <c r="C13" s="36"/>
      <c r="D13" s="50">
        <v>60800</v>
      </c>
      <c r="E13" s="51"/>
      <c r="F13" s="51"/>
      <c r="G13" s="51"/>
      <c r="H13" s="51"/>
      <c r="I13" s="51"/>
      <c r="J13" s="51"/>
      <c r="K13" s="51"/>
      <c r="L13" s="51"/>
      <c r="M13" s="51"/>
    </row>
    <row r="14" spans="1:13" x14ac:dyDescent="0.25">
      <c r="A14" s="36" t="s">
        <v>265</v>
      </c>
      <c r="B14" s="36"/>
      <c r="C14" s="36"/>
      <c r="D14" s="50">
        <v>268000</v>
      </c>
      <c r="E14" s="51"/>
      <c r="F14" s="51"/>
      <c r="G14" s="50">
        <v>200000</v>
      </c>
      <c r="H14" s="51"/>
      <c r="I14" s="50">
        <v>635000</v>
      </c>
      <c r="J14" s="51"/>
      <c r="K14" s="51"/>
      <c r="L14" s="51"/>
      <c r="M14" s="51"/>
    </row>
    <row r="15" spans="1:13" x14ac:dyDescent="0.25">
      <c r="A15" s="36" t="s">
        <v>266</v>
      </c>
      <c r="B15" s="36"/>
      <c r="C15" s="36"/>
      <c r="D15" s="50">
        <v>548500</v>
      </c>
      <c r="E15" s="51"/>
      <c r="F15" s="51"/>
      <c r="G15" s="50">
        <v>100000</v>
      </c>
      <c r="H15" s="50">
        <v>10000</v>
      </c>
      <c r="I15" s="50">
        <v>36000</v>
      </c>
      <c r="J15" s="51"/>
      <c r="K15" s="51"/>
      <c r="L15" s="50">
        <v>71000</v>
      </c>
      <c r="M15" s="51"/>
    </row>
    <row r="16" spans="1:13" x14ac:dyDescent="0.25">
      <c r="A16" s="36" t="s">
        <v>267</v>
      </c>
      <c r="B16" s="36"/>
      <c r="C16" s="36"/>
      <c r="D16" s="50">
        <v>2000</v>
      </c>
      <c r="E16" s="51"/>
      <c r="F16" s="51"/>
      <c r="G16" s="51"/>
      <c r="H16" s="51"/>
      <c r="I16" s="51"/>
      <c r="J16" s="51"/>
      <c r="K16" s="51"/>
      <c r="L16" s="51"/>
      <c r="M16" s="51"/>
    </row>
    <row r="17" spans="1:13" x14ac:dyDescent="0.25">
      <c r="A17" s="36" t="s">
        <v>268</v>
      </c>
      <c r="B17" s="36"/>
      <c r="C17" s="36"/>
      <c r="D17" s="50">
        <v>75000</v>
      </c>
      <c r="E17" s="51"/>
      <c r="F17" s="51"/>
      <c r="G17" s="51"/>
      <c r="H17" s="51"/>
      <c r="I17" s="51"/>
      <c r="J17" s="51"/>
      <c r="K17" s="51"/>
      <c r="L17" s="51"/>
      <c r="M17" s="51"/>
    </row>
    <row r="18" spans="1:13" x14ac:dyDescent="0.25">
      <c r="A18" s="113" t="s">
        <v>269</v>
      </c>
      <c r="B18" s="113"/>
      <c r="C18" s="113"/>
      <c r="D18" s="114">
        <f>SUM(D20)</f>
        <v>22000</v>
      </c>
      <c r="E18" s="115"/>
      <c r="F18" s="115"/>
      <c r="G18" s="115"/>
      <c r="H18" s="115"/>
      <c r="I18" s="115"/>
      <c r="J18" s="115"/>
      <c r="K18" s="115"/>
      <c r="L18" s="115"/>
      <c r="M18" s="115"/>
    </row>
    <row r="19" spans="1:13" x14ac:dyDescent="0.25">
      <c r="A19" s="36" t="s">
        <v>270</v>
      </c>
      <c r="B19" s="36"/>
      <c r="C19" s="36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x14ac:dyDescent="0.25">
      <c r="A20" s="36" t="s">
        <v>271</v>
      </c>
      <c r="B20" s="36"/>
      <c r="C20" s="36"/>
      <c r="D20" s="50">
        <v>22000</v>
      </c>
      <c r="E20" s="51"/>
      <c r="F20" s="51"/>
      <c r="G20" s="51"/>
      <c r="H20" s="51"/>
      <c r="I20" s="51"/>
      <c r="J20" s="51"/>
      <c r="K20" s="51"/>
      <c r="L20" s="51"/>
      <c r="M20" s="51"/>
    </row>
    <row r="21" spans="1:13" x14ac:dyDescent="0.25">
      <c r="A21" s="36" t="s">
        <v>272</v>
      </c>
      <c r="B21" s="36"/>
      <c r="C21" s="36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x14ac:dyDescent="0.25">
      <c r="A22" s="36" t="s">
        <v>273</v>
      </c>
      <c r="B22" s="36"/>
      <c r="C22" s="36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25">
      <c r="A23" s="36" t="s">
        <v>274</v>
      </c>
      <c r="B23" s="36"/>
      <c r="C23" s="36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x14ac:dyDescent="0.25">
      <c r="A24" s="117" t="s">
        <v>275</v>
      </c>
      <c r="B24" s="117"/>
      <c r="C24" s="117"/>
      <c r="D24" s="116"/>
      <c r="E24" s="116"/>
      <c r="F24" s="116"/>
      <c r="G24" s="116"/>
      <c r="H24" s="116"/>
      <c r="I24" s="116"/>
      <c r="J24" s="116"/>
      <c r="K24" s="116"/>
      <c r="L24" s="114">
        <v>55000</v>
      </c>
      <c r="M24" s="116"/>
    </row>
    <row r="25" spans="1:13" x14ac:dyDescent="0.25">
      <c r="A25" s="36" t="s">
        <v>276</v>
      </c>
      <c r="B25" s="36"/>
      <c r="C25" s="36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A26" s="36" t="s">
        <v>277</v>
      </c>
      <c r="B26" s="36"/>
      <c r="C26" s="36"/>
      <c r="D26" s="51"/>
      <c r="E26" s="51"/>
      <c r="F26" s="51"/>
      <c r="G26" s="51"/>
      <c r="H26" s="51"/>
      <c r="I26" s="51"/>
      <c r="J26" s="51"/>
      <c r="K26" s="51"/>
      <c r="L26" s="50">
        <v>55000</v>
      </c>
      <c r="M26" s="51"/>
    </row>
    <row r="27" spans="1:13" s="118" customFormat="1" x14ac:dyDescent="0.25">
      <c r="A27" s="117" t="s">
        <v>278</v>
      </c>
      <c r="B27" s="117"/>
      <c r="C27" s="117"/>
      <c r="D27" s="116"/>
      <c r="E27" s="116"/>
      <c r="F27" s="116"/>
      <c r="G27" s="116"/>
      <c r="H27" s="116"/>
      <c r="I27" s="116"/>
      <c r="J27" s="116"/>
      <c r="K27" s="116"/>
      <c r="L27" s="114">
        <v>235000</v>
      </c>
      <c r="M27" s="116"/>
    </row>
    <row r="28" spans="1:13" x14ac:dyDescent="0.25">
      <c r="A28" s="36" t="s">
        <v>279</v>
      </c>
      <c r="B28" s="36"/>
      <c r="C28" s="36"/>
      <c r="D28" s="51"/>
      <c r="E28" s="51"/>
      <c r="F28" s="51"/>
      <c r="G28" s="51"/>
      <c r="H28" s="51"/>
      <c r="I28" s="51"/>
      <c r="J28" s="51"/>
      <c r="K28" s="51"/>
      <c r="L28" s="50">
        <v>235000</v>
      </c>
      <c r="M28" s="50">
        <v>184000</v>
      </c>
    </row>
    <row r="29" spans="1:13" x14ac:dyDescent="0.25">
      <c r="A29" s="113" t="s">
        <v>280</v>
      </c>
      <c r="B29" s="113"/>
      <c r="C29" s="113"/>
      <c r="D29" s="114">
        <v>20000</v>
      </c>
      <c r="E29" s="116"/>
      <c r="F29" s="114">
        <v>123000</v>
      </c>
      <c r="G29" s="116"/>
      <c r="H29" s="116"/>
      <c r="I29" s="116"/>
      <c r="J29" s="116"/>
      <c r="K29" s="114">
        <v>370000</v>
      </c>
      <c r="L29" s="116"/>
      <c r="M29" s="114">
        <v>60000</v>
      </c>
    </row>
    <row r="30" spans="1:13" x14ac:dyDescent="0.25">
      <c r="A30" s="36" t="s">
        <v>281</v>
      </c>
      <c r="B30" s="36"/>
      <c r="C30" s="36"/>
      <c r="D30" s="50">
        <v>20000</v>
      </c>
      <c r="E30" s="51"/>
      <c r="F30" s="50">
        <v>123000</v>
      </c>
      <c r="G30" s="51"/>
      <c r="H30" s="51"/>
      <c r="I30" s="51"/>
      <c r="J30" s="51"/>
      <c r="K30" s="50">
        <v>370000</v>
      </c>
      <c r="L30" s="51"/>
      <c r="M30" s="50">
        <v>60000</v>
      </c>
    </row>
    <row r="31" spans="1:13" x14ac:dyDescent="0.25">
      <c r="A31" s="36" t="s">
        <v>282</v>
      </c>
      <c r="B31" s="36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A32" s="36" t="s">
        <v>283</v>
      </c>
      <c r="B32" s="36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x14ac:dyDescent="0.25">
      <c r="A33" s="36" t="s">
        <v>284</v>
      </c>
      <c r="B33" s="36"/>
      <c r="C33" s="36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x14ac:dyDescent="0.25">
      <c r="A34" s="36" t="s">
        <v>285</v>
      </c>
      <c r="B34" s="36"/>
      <c r="C34" s="36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1:13" s="29" customFormat="1" x14ac:dyDescent="0.25">
      <c r="A35" s="117" t="s">
        <v>286</v>
      </c>
      <c r="B35" s="118"/>
      <c r="C35" s="118"/>
      <c r="D35" s="114">
        <f>SUM(D36)</f>
        <v>100000</v>
      </c>
      <c r="E35" s="116"/>
      <c r="F35" s="116"/>
      <c r="G35" s="116"/>
      <c r="H35" s="116"/>
      <c r="I35" s="116"/>
      <c r="J35" s="116"/>
      <c r="K35" s="116"/>
      <c r="L35" s="116"/>
      <c r="M35" s="116"/>
    </row>
    <row r="36" spans="1:13" x14ac:dyDescent="0.25">
      <c r="A36" s="36" t="s">
        <v>287</v>
      </c>
      <c r="D36" s="50">
        <v>100000</v>
      </c>
      <c r="E36" s="51"/>
      <c r="F36" s="51"/>
      <c r="G36" s="51"/>
      <c r="H36" s="51"/>
      <c r="I36" s="51"/>
      <c r="J36" s="51"/>
      <c r="K36" s="51"/>
      <c r="L36" s="51"/>
      <c r="M36" s="51"/>
    </row>
    <row r="37" spans="1:13" x14ac:dyDescent="0.25">
      <c r="A37" s="117" t="s">
        <v>288</v>
      </c>
      <c r="B37" s="118"/>
      <c r="C37" s="118"/>
      <c r="D37" s="114">
        <f>SUM(D38:D42)</f>
        <v>2869500</v>
      </c>
      <c r="E37" s="116"/>
      <c r="F37" s="114">
        <v>10000</v>
      </c>
      <c r="G37" s="114">
        <v>1130000</v>
      </c>
      <c r="H37" s="116"/>
      <c r="I37" s="114">
        <v>1400000</v>
      </c>
      <c r="J37" s="116"/>
      <c r="K37" s="114">
        <v>5700000</v>
      </c>
      <c r="L37" s="114">
        <v>1680000</v>
      </c>
      <c r="M37" s="116"/>
    </row>
    <row r="38" spans="1:13" x14ac:dyDescent="0.25">
      <c r="A38" s="36" t="s">
        <v>289</v>
      </c>
      <c r="D38" s="50">
        <v>2200000</v>
      </c>
      <c r="E38" s="51"/>
      <c r="F38" s="51"/>
      <c r="G38" s="51"/>
      <c r="H38" s="51"/>
      <c r="I38" s="50">
        <v>1400000</v>
      </c>
      <c r="J38" s="51"/>
      <c r="K38" s="50">
        <v>5700000</v>
      </c>
      <c r="L38" s="50">
        <v>1680000</v>
      </c>
      <c r="M38" s="51"/>
    </row>
    <row r="39" spans="1:13" x14ac:dyDescent="0.25">
      <c r="A39" s="36" t="s">
        <v>290</v>
      </c>
      <c r="D39" s="50">
        <v>172000</v>
      </c>
      <c r="E39" s="51"/>
      <c r="F39" s="51"/>
      <c r="G39" s="51"/>
      <c r="H39" s="51"/>
      <c r="I39" s="51"/>
      <c r="J39" s="51"/>
      <c r="K39" s="51"/>
      <c r="L39" s="51"/>
      <c r="M39" s="51"/>
    </row>
    <row r="40" spans="1:13" x14ac:dyDescent="0.25">
      <c r="A40" s="36" t="s">
        <v>291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x14ac:dyDescent="0.25">
      <c r="A41" s="36" t="s">
        <v>292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x14ac:dyDescent="0.25">
      <c r="A42" s="36" t="s">
        <v>293</v>
      </c>
      <c r="D42" s="50">
        <v>497500</v>
      </c>
      <c r="E42" s="51"/>
      <c r="F42" s="50">
        <v>10000</v>
      </c>
      <c r="G42" s="50">
        <v>1130000</v>
      </c>
      <c r="H42" s="51"/>
      <c r="I42" s="51"/>
      <c r="J42" s="51"/>
      <c r="K42" s="51"/>
      <c r="L42" s="51"/>
      <c r="M42" s="51"/>
    </row>
    <row r="43" spans="1:13" s="118" customFormat="1" x14ac:dyDescent="0.25">
      <c r="A43" s="117" t="s">
        <v>294</v>
      </c>
      <c r="D43" s="114">
        <v>1403000</v>
      </c>
      <c r="E43" s="116"/>
      <c r="F43" s="114">
        <v>150000</v>
      </c>
      <c r="G43" s="116"/>
      <c r="H43" s="116"/>
      <c r="I43" s="116"/>
      <c r="J43" s="116"/>
      <c r="K43" s="114">
        <v>130000</v>
      </c>
      <c r="L43" s="116"/>
      <c r="M43" s="116"/>
    </row>
    <row r="44" spans="1:13" x14ac:dyDescent="0.25">
      <c r="A44" s="36" t="s">
        <v>295</v>
      </c>
      <c r="D44" s="50">
        <v>1403000</v>
      </c>
      <c r="E44" s="51"/>
      <c r="F44" s="50">
        <v>150000</v>
      </c>
      <c r="G44" s="51"/>
      <c r="H44" s="51"/>
      <c r="I44" s="51"/>
      <c r="J44" s="51"/>
      <c r="K44" s="50">
        <v>130000</v>
      </c>
      <c r="L44" s="51"/>
      <c r="M44" s="51"/>
    </row>
  </sheetData>
  <pageMargins left="0.25" right="0.25" top="0.75" bottom="0.75" header="0.3" footer="0.3"/>
  <pageSetup paperSize="9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I - II OPĆI DIO</vt:lpstr>
      <vt:lpstr>III - POSEBNI DIO</vt:lpstr>
      <vt:lpstr>RAZVOJNI</vt:lpstr>
      <vt:lpstr>FUNKCIJSKA KL.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</dc:creator>
  <cp:lastModifiedBy>Gordana</cp:lastModifiedBy>
  <cp:lastPrinted>2019-01-07T12:13:49Z</cp:lastPrinted>
  <dcterms:created xsi:type="dcterms:W3CDTF">2018-11-06T10:40:11Z</dcterms:created>
  <dcterms:modified xsi:type="dcterms:W3CDTF">2019-01-08T12:29:53Z</dcterms:modified>
</cp:coreProperties>
</file>