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15. sj OV odluke objava\"/>
    </mc:Choice>
  </mc:AlternateContent>
  <bookViews>
    <workbookView xWindow="0" yWindow="0" windowWidth="19695" windowHeight="7125"/>
  </bookViews>
  <sheets>
    <sheet name="PRP " sheetId="1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FiltarBaze" localSheetId="0" hidden="1">'PRP '!$A$9:$L$101</definedName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localSheetId="0" hidden="1">[2]osnovni!#REF!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localSheetId="0" hidden="1">[2]osnovni!#REF!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hidden="1">#REF!</definedName>
    <definedName name="BEx5GXSZWB6UJ0BYJPQJGZ8FZH6D" localSheetId="0" hidden="1">[2]osnovni!#REF!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hidden="1">#REF!</definedName>
    <definedName name="BEx5LFXV5742DBKB7HFVY58WXMHP" localSheetId="0" hidden="1">[2]osnovni!#REF!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localSheetId="0" hidden="1">[2]osnovni!#REF!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localSheetId="0" hidden="1">[2]osnovni!#REF!</definedName>
    <definedName name="BEx7HERTFPIMIIAI4F6P8F06H9HN" hidden="1">[2]osnovni!#REF!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hidden="1">#REF!</definedName>
    <definedName name="BEx94KIX901LI5SF5IH7ZPDNCHYQ" localSheetId="0" hidden="1">[2]osnovni!#REF!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localSheetId="0" hidden="1">[2]osnovni!#REF!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hidden="1">#REF!</definedName>
    <definedName name="BExB6LDX1UI76MVR9BHET7NJRKQN" localSheetId="0" hidden="1">[2]osnovni!#REF!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localSheetId="0" hidden="1">[2]osnovni!#REF!</definedName>
    <definedName name="BExBB92HRYITZO931UDU66RNLKWK" hidden="1">[2]osnovni!#REF!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localSheetId="0" hidden="1">[2]osnovni!#REF!</definedName>
    <definedName name="BExCV3OU6A0BKFJGI62FLZ0K2SEH" hidden="1">[2]osnovni!#REF!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hidden="1">#REF!</definedName>
    <definedName name="BExD1J24BI37DOQ7Z2V7HD8LRJJS" localSheetId="0" hidden="1">[2]osnovni!#REF!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localSheetId="0" hidden="1">[2]osnovni!#REF!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localSheetId="0" hidden="1">[2]osnovni!#REF!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localSheetId="0" hidden="1">[2]osnovni!#REF!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hidden="1">#REF!</definedName>
    <definedName name="BExF5Z4UCLP0DLOA65JTY58ARS2V" localSheetId="0" hidden="1">[2]osnovni!#REF!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hidden="1">#REF!</definedName>
    <definedName name="BExGRZZ3Q2NTOL7LLF4NP7KFTLCY" localSheetId="0" hidden="1">[2]osnovni!#REF!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localSheetId="0" hidden="1">[2]osnovni!#REF!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localSheetId="0" hidden="1">[2]osnovni!#REF!</definedName>
    <definedName name="BExIQYUNQ80XESCFYERW6U3THIBQ" hidden="1">[2]osnovni!#REF!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localSheetId="0" hidden="1">[2]osnovni!#REF!</definedName>
    <definedName name="BExIY56TPNS8AJEDEL5OFVXKHOZA" hidden="1">[2]osnovni!#REF!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hidden="1">#REF!</definedName>
    <definedName name="BExKEFZLMNYOZQJWGXCJTR4K5ICZ" localSheetId="0" hidden="1">[2]osnovni!#REF!</definedName>
    <definedName name="BExKEFZLMNYOZQJWGXCJTR4K5ICZ" hidden="1">[2]osnovni!#REF!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localSheetId="0" hidden="1">[2]osnovni!#REF!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localSheetId="0" hidden="1">[2]osnovni!#REF!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localSheetId="0" hidden="1">[2]osnovni!#REF!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localSheetId="0" hidden="1">[2]osnovni!#REF!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localSheetId="0" hidden="1">[2]osnovni!#REF!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localSheetId="0" hidden="1">[2]osnovni!#REF!</definedName>
    <definedName name="BExQ951EV3OCTFRFVPLTE200VFGG" hidden="1">[2]osnovni!#REF!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hidden="1">#REF!</definedName>
    <definedName name="BExQK8ZLSE99401FRYK4H3YH9YN5" localSheetId="0" hidden="1">[2]osnovni!#REF!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localSheetId="0" hidden="1">[2]osnovni!#REF!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localSheetId="0" hidden="1">[2]osnovni!#REF!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localSheetId="0" hidden="1">[2]osnovni!#REF!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localSheetId="0" hidden="1">[2]osnovni!#REF!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localSheetId="0" hidden="1">[2]osnovni!#REF!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 localSheetId="0">[3]NEFTRANS!#REF!</definedName>
    <definedName name="ć">[3]NEFTRANS!#REF!</definedName>
    <definedName name="d">[1]NOVMIR3!$E$3:$E$43</definedName>
    <definedName name="f" localSheetId="0">[3]NEFTRANS!#REF!</definedName>
    <definedName name="f">[3]NEFTRANS!#REF!</definedName>
    <definedName name="fr" hidden="1">#REF!</definedName>
    <definedName name="I" localSheetId="0">[4]NEFTRANS!#REF!</definedName>
    <definedName name="I">[4]NEFTRANS!#REF!</definedName>
    <definedName name="IdiNa1" localSheetId="0">[5]!IdiNa1</definedName>
    <definedName name="IdiNa1">[5]!IdiNa1</definedName>
    <definedName name="IdiNa10" localSheetId="0">[5]!IdiNa10</definedName>
    <definedName name="IdiNa10">[5]!IdiNa10</definedName>
    <definedName name="IdiNa11" localSheetId="0">[5]!IdiNa11</definedName>
    <definedName name="IdiNa11">[5]!IdiNa11</definedName>
    <definedName name="IdiNa12" localSheetId="0">[5]!IdiNa12</definedName>
    <definedName name="IdiNa12">[5]!IdiNa12</definedName>
    <definedName name="IdiNa13" localSheetId="0">[5]!IdiNa13</definedName>
    <definedName name="IdiNa13">[5]!IdiNa13</definedName>
    <definedName name="IdiNa14" localSheetId="0">[5]!IdiNa14</definedName>
    <definedName name="IdiNa14">[5]!IdiNa14</definedName>
    <definedName name="IdiNa15" localSheetId="0">[5]!IdiNa15</definedName>
    <definedName name="IdiNa15">[5]!IdiNa15</definedName>
    <definedName name="IdiNa16" localSheetId="0">[5]!IdiNa16</definedName>
    <definedName name="IdiNa16">[5]!IdiNa16</definedName>
    <definedName name="IdiNa17" localSheetId="0">[5]!IdiNa17</definedName>
    <definedName name="IdiNa17">[5]!IdiNa17</definedName>
    <definedName name="IdiNa18" localSheetId="0">[5]!IdiNa18</definedName>
    <definedName name="IdiNa18">[5]!IdiNa18</definedName>
    <definedName name="IdiNa19" localSheetId="0">[5]!IdiNa19</definedName>
    <definedName name="IdiNa19">[5]!IdiNa19</definedName>
    <definedName name="IdiNa2" localSheetId="0">[5]!IdiNa2</definedName>
    <definedName name="IdiNa2">[5]!IdiNa2</definedName>
    <definedName name="IdiNa20" localSheetId="0">[5]!IdiNa20</definedName>
    <definedName name="IdiNa20">[5]!IdiNa20</definedName>
    <definedName name="IdiNa21" localSheetId="0">[5]!IdiNa21</definedName>
    <definedName name="IdiNa21">[5]!IdiNa21</definedName>
    <definedName name="IdiNa22" localSheetId="0">[5]!IdiNa22</definedName>
    <definedName name="IdiNa22">[5]!IdiNa22</definedName>
    <definedName name="IdiNa23" localSheetId="0">[5]!IdiNa23</definedName>
    <definedName name="IdiNa23">[5]!IdiNa23</definedName>
    <definedName name="IdiNa24" localSheetId="0">[5]!IdiNa24</definedName>
    <definedName name="IdiNa24">[5]!IdiNa24</definedName>
    <definedName name="IdiNa25" localSheetId="0">[5]!IdiNa25</definedName>
    <definedName name="IdiNa25">[5]!IdiNa25</definedName>
    <definedName name="IdiNa26" localSheetId="0">[5]!IdiNa26</definedName>
    <definedName name="IdiNa26">[5]!IdiNa26</definedName>
    <definedName name="IdiNa27" localSheetId="0">[5]!IdiNa27</definedName>
    <definedName name="IdiNa27">[5]!IdiNa27</definedName>
    <definedName name="IdiNa28" localSheetId="0">[5]!IdiNa28</definedName>
    <definedName name="IdiNa28">[5]!IdiNa28</definedName>
    <definedName name="IdiNa29" localSheetId="0">[5]!IdiNa29</definedName>
    <definedName name="IdiNa29">[5]!IdiNa29</definedName>
    <definedName name="IdiNa3" localSheetId="0">[5]!IdiNa3</definedName>
    <definedName name="IdiNa3">[5]!IdiNa3</definedName>
    <definedName name="IdiNa30" localSheetId="0">[5]!IdiNa30</definedName>
    <definedName name="IdiNa30">[5]!IdiNa30</definedName>
    <definedName name="IdiNa31" localSheetId="0">[5]!IdiNa31</definedName>
    <definedName name="IdiNa31">[5]!IdiNa31</definedName>
    <definedName name="IdiNa32" localSheetId="0">[5]!IdiNa32</definedName>
    <definedName name="IdiNa32">[5]!IdiNa32</definedName>
    <definedName name="IdiNa33" localSheetId="0">[5]!IdiNa33</definedName>
    <definedName name="IdiNa33">[5]!IdiNa33</definedName>
    <definedName name="IdiNa34" localSheetId="0">[5]!IdiNa34</definedName>
    <definedName name="IdiNa34">[5]!IdiNa34</definedName>
    <definedName name="IdiNa35" localSheetId="0">[5]!IdiNa35</definedName>
    <definedName name="IdiNa35">[5]!IdiNa35</definedName>
    <definedName name="IdiNa4" localSheetId="0">[5]!IdiNa4</definedName>
    <definedName name="IdiNa4">[5]!IdiNa4</definedName>
    <definedName name="IdiNa5" localSheetId="0">[5]!IdiNa5</definedName>
    <definedName name="IdiNa5">[5]!IdiNa5</definedName>
    <definedName name="IdiNa6" localSheetId="0">[5]!IdiNa6</definedName>
    <definedName name="IdiNa6">[5]!IdiNa6</definedName>
    <definedName name="IdiNa7" localSheetId="0">[5]!IdiNa7</definedName>
    <definedName name="IdiNa7">[5]!IdiNa7</definedName>
    <definedName name="IdiNa8" localSheetId="0">[5]!IdiNa8</definedName>
    <definedName name="IdiNa8">[5]!IdiNa8</definedName>
    <definedName name="IdiNa9" localSheetId="0">[5]!IdiNa9</definedName>
    <definedName name="IdiNa9">[5]!IdiNa9</definedName>
    <definedName name="K" localSheetId="0">[4]NEFTRANS!#REF!</definedName>
    <definedName name="K">[4]NEFTRANS!#REF!</definedName>
    <definedName name="kk" localSheetId="0" hidden="1">{#N/A,#N/A,FALSE,"CIJENE"}</definedName>
    <definedName name="kk" hidden="1">{#N/A,#N/A,FALSE,"CIJENE"}</definedName>
    <definedName name="M" localSheetId="0">[4]NEFTRANS!#REF!</definedName>
    <definedName name="M">[4]NEFTRANS!#REF!</definedName>
    <definedName name="mi" hidden="1">#REF!</definedName>
    <definedName name="N" localSheetId="0">[4]NEFTRANS!#REF!</definedName>
    <definedName name="N">[4]NEFTRANS!#REF!</definedName>
    <definedName name="novo" localSheetId="0">[3]NEFTRANS!#REF!</definedName>
    <definedName name="novo">[3]NEFTRANS!#REF!</definedName>
    <definedName name="P" localSheetId="0">[4]NEFTRANS!#REF!</definedName>
    <definedName name="P">[4]NEFTRANS!#REF!</definedName>
    <definedName name="_xlnm.Print_Area" localSheetId="0">'PRP '!$A$2:$L$113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0">[4]NEFTRANS!#REF!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" hidden="1">{#N/A,#N/A,FALSE,"CIJENE"}</definedName>
    <definedName name="xx" hidden="1">{#N/A,#N/A,FALSE,"CIJENE"}</definedName>
  </definedNames>
  <calcPr calcId="152511" iterate="1"/>
  <fileRecoveryPr autoRecover="0"/>
</workbook>
</file>

<file path=xl/calcChain.xml><?xml version="1.0" encoding="utf-8"?>
<calcChain xmlns="http://schemas.openxmlformats.org/spreadsheetml/2006/main">
  <c r="L72" i="15" l="1"/>
  <c r="L80" i="15" l="1"/>
  <c r="K80" i="15"/>
  <c r="L75" i="15"/>
  <c r="K75" i="15"/>
  <c r="K78" i="15"/>
  <c r="L78" i="15"/>
  <c r="K83" i="15"/>
  <c r="L83" i="15"/>
  <c r="K88" i="15"/>
  <c r="K87" i="15" s="1"/>
  <c r="L88" i="15"/>
  <c r="L87" i="15" s="1"/>
  <c r="K91" i="15"/>
  <c r="L91" i="15"/>
  <c r="K93" i="15"/>
  <c r="L93" i="15"/>
  <c r="K96" i="15"/>
  <c r="L96" i="15"/>
  <c r="K72" i="15"/>
  <c r="L26" i="15"/>
  <c r="K26" i="15"/>
  <c r="K56" i="15"/>
  <c r="L56" i="15"/>
  <c r="K11" i="15" l="1"/>
  <c r="K68" i="15"/>
  <c r="K60" i="15"/>
  <c r="K49" i="15"/>
  <c r="K43" i="15"/>
  <c r="K41" i="15"/>
  <c r="K36" i="15"/>
  <c r="K28" i="15"/>
  <c r="K24" i="15"/>
  <c r="K20" i="15"/>
  <c r="K10" i="15"/>
  <c r="K19" i="15" l="1"/>
  <c r="K40" i="15"/>
  <c r="L43" i="15"/>
  <c r="K102" i="15" l="1"/>
  <c r="L49" i="15"/>
  <c r="L41" i="15"/>
  <c r="L60" i="15"/>
  <c r="L68" i="15"/>
  <c r="L11" i="15"/>
  <c r="L10" i="15" s="1"/>
  <c r="L36" i="15"/>
  <c r="L28" i="15"/>
  <c r="L24" i="15"/>
  <c r="L20" i="15"/>
  <c r="L19" i="15" l="1"/>
  <c r="L40" i="15"/>
  <c r="L102" i="15" l="1"/>
</calcChain>
</file>

<file path=xl/sharedStrings.xml><?xml version="1.0" encoding="utf-8"?>
<sst xmlns="http://schemas.openxmlformats.org/spreadsheetml/2006/main" count="610" uniqueCount="329">
  <si>
    <t>Ciljane vrijednosti</t>
  </si>
  <si>
    <t>Program</t>
  </si>
  <si>
    <t>Projekt/ Aktivnost</t>
  </si>
  <si>
    <t>UKUPNO RASHODI I IZDACI</t>
  </si>
  <si>
    <t>A1003 02</t>
  </si>
  <si>
    <t>A1005 01</t>
  </si>
  <si>
    <t>CILJ 3: UNAPREĐENJE KVALITETE ŽIVOTA</t>
  </si>
  <si>
    <t>CILJ 1. RAZVOJ KONKURENTNOG I ODRŽIVOG GOSPODARSTVA</t>
  </si>
  <si>
    <t>CILJ 2. RAZVOJ LJUDSKIH POTENCIJALA</t>
  </si>
  <si>
    <t>Naziv cilja</t>
  </si>
  <si>
    <t>Naziv mjere</t>
  </si>
  <si>
    <t>Mjera 1.1.: Jačanje komunalne infrastrukture</t>
  </si>
  <si>
    <t>Mjera 2.1.: Unapređenje postojećeg obrazovnog sustava i usklađivanje s tržišnim potrebama Grada</t>
  </si>
  <si>
    <t>Mjera 3.1.: Očuvanje, obnova i zaštita prirodne i kulturne baštine</t>
  </si>
  <si>
    <t>Mjera 3.3.: Poboljšanje kvalitete života ciljnih/ugroženih skupina - mladih, žena, djece, branitelja, stradalnika rata, osoba s invaliditetom, starih i nemoćnih</t>
  </si>
  <si>
    <t>Šifra -Programska</t>
  </si>
  <si>
    <t>Naziv Programa/ Projekta/Aktivnosti</t>
  </si>
  <si>
    <t>SVEUKUPNO</t>
  </si>
  <si>
    <t>K1010 02</t>
  </si>
  <si>
    <t>pokazatelj rezultata</t>
  </si>
  <si>
    <t>ORGANIZIRANJE I PROVOĐENJE ZAŠTITE I SPAŠAVANJA</t>
  </si>
  <si>
    <t>A1005 01-82</t>
  </si>
  <si>
    <t>sufinaciranja djelatnosti JVP Daruvar</t>
  </si>
  <si>
    <t>A1005 01-83</t>
  </si>
  <si>
    <t>A1005 01-84</t>
  </si>
  <si>
    <t>A1005 01-86</t>
  </si>
  <si>
    <t>A1005 01-87</t>
  </si>
  <si>
    <t>sufinanciranja djelatnosti VZO Đulovac</t>
  </si>
  <si>
    <t>Program 1005</t>
  </si>
  <si>
    <t>Radovna djelatnost JVP, DVD, HGSS, CZ</t>
  </si>
  <si>
    <t>naknada za sudjelovanjem u vatrogasnim intervencijama</t>
  </si>
  <si>
    <t>Hrvatska gorska služba spašavanja</t>
  </si>
  <si>
    <t>Civilna zaštita i spašavanje</t>
  </si>
  <si>
    <t>Kapitalne donacije DVD-izgradnja vatrogasnog doma u Đulovcu</t>
  </si>
  <si>
    <t>Program 1003</t>
  </si>
  <si>
    <t>ODRŽAVANJE KOMUNALNE INFRASTRUKTURE</t>
  </si>
  <si>
    <t>Odravanje čistoće javnih površina</t>
  </si>
  <si>
    <t>A 1003 02-53</t>
  </si>
  <si>
    <t>A 1003 02-54</t>
  </si>
  <si>
    <t>A 1003 02-55</t>
  </si>
  <si>
    <t>Uređenje groblja i okoliša</t>
  </si>
  <si>
    <t>uklanjanje ruševina iz domovinskog rata</t>
  </si>
  <si>
    <t>A1003 04</t>
  </si>
  <si>
    <t>A1003 03</t>
  </si>
  <si>
    <t>Javna rasvjeta</t>
  </si>
  <si>
    <t>A 1003 03-57</t>
  </si>
  <si>
    <t>Održavanje javne rasvjete</t>
  </si>
  <si>
    <t>Održavanje komunalne infrastrukture i objekata</t>
  </si>
  <si>
    <t>A 1003 04-60</t>
  </si>
  <si>
    <t>Nabava materijala za održavanje nerazvrstanih cesta</t>
  </si>
  <si>
    <t>A 1003 04-58</t>
  </si>
  <si>
    <t>izgradja cijevnih prokopa</t>
  </si>
  <si>
    <t>A 1003 04-59</t>
  </si>
  <si>
    <t>A 1003 04-61</t>
  </si>
  <si>
    <t>A 1003 04-62</t>
  </si>
  <si>
    <t>zimska služba</t>
  </si>
  <si>
    <t>A 1003 04-64</t>
  </si>
  <si>
    <t>sanacija divljih odlagališta otpada</t>
  </si>
  <si>
    <t>A1003 05</t>
  </si>
  <si>
    <t>Deratizacija i dezinsekcija</t>
  </si>
  <si>
    <t>A 1003 05-65</t>
  </si>
  <si>
    <t>deratizacija i dezimsekcija</t>
  </si>
  <si>
    <t>A 1003 05-66</t>
  </si>
  <si>
    <t>neškodljivo uklanjanje lešina</t>
  </si>
  <si>
    <t>Program 1004</t>
  </si>
  <si>
    <t>IZGRADNJA OBJEKATA</t>
  </si>
  <si>
    <t>K 1004 01</t>
  </si>
  <si>
    <t>K 10040 2</t>
  </si>
  <si>
    <t>Projektna dokumentacija</t>
  </si>
  <si>
    <t>K 10040 2-72</t>
  </si>
  <si>
    <t>Kapitalne donacije mjesnoj samoupravi</t>
  </si>
  <si>
    <t>K 10040 03</t>
  </si>
  <si>
    <t>K 10040 04</t>
  </si>
  <si>
    <t>Cestovna infrastruktura</t>
  </si>
  <si>
    <t>K 10040 04-77</t>
  </si>
  <si>
    <t>K 10040 04-157</t>
  </si>
  <si>
    <t>K 10040 06</t>
  </si>
  <si>
    <t>Rekonstrukcija društvenog doma u Velikim Bastajima</t>
  </si>
  <si>
    <t>Program 1006</t>
  </si>
  <si>
    <t>POTICANJE I RAZVOJ PROIZVODNJE</t>
  </si>
  <si>
    <t>A 1006 01</t>
  </si>
  <si>
    <t>A 1006 02</t>
  </si>
  <si>
    <t>Poticanje poljoprivredne proizvodnje</t>
  </si>
  <si>
    <t>A 1006 03</t>
  </si>
  <si>
    <t>Poticanje gospodarstva</t>
  </si>
  <si>
    <t>A 1006 04</t>
  </si>
  <si>
    <t xml:space="preserve">Razvoj poslovnih zona </t>
  </si>
  <si>
    <t>A1006 04-170</t>
  </si>
  <si>
    <t>A1006 04-99</t>
  </si>
  <si>
    <t>Uređenje poslovnih zona</t>
  </si>
  <si>
    <t>A 1006 05</t>
  </si>
  <si>
    <t>A1006 05-154</t>
  </si>
  <si>
    <t>A1006 05-156</t>
  </si>
  <si>
    <t>Trafostanica Ciglana</t>
  </si>
  <si>
    <t>Trafostanica Maslenjača</t>
  </si>
  <si>
    <t>Program 1002</t>
  </si>
  <si>
    <t>JAVNA UPRAVA I ADMINISTRACIJA</t>
  </si>
  <si>
    <t>Organizacijska (odgovoran za provedbu)</t>
  </si>
  <si>
    <t>Razdjel</t>
  </si>
  <si>
    <t>Glava</t>
  </si>
  <si>
    <t>Korisnik</t>
  </si>
  <si>
    <t>001</t>
  </si>
  <si>
    <t>00101</t>
  </si>
  <si>
    <t>Pregled organizacijske klasifikacije sa šiframa:</t>
  </si>
  <si>
    <t>Pripremanje akata iz djelokruga JUO</t>
  </si>
  <si>
    <t>A 1002 04</t>
  </si>
  <si>
    <t>Otplata primljenih zajmova</t>
  </si>
  <si>
    <t>A 1002 02</t>
  </si>
  <si>
    <t>program 1008</t>
  </si>
  <si>
    <t>OBRAZOVANJE</t>
  </si>
  <si>
    <t>A 1008 01</t>
  </si>
  <si>
    <t>A 1008 02</t>
  </si>
  <si>
    <t>Osnovno školsko obrazovanje</t>
  </si>
  <si>
    <t>A 1008 04</t>
  </si>
  <si>
    <t>Visokoškolsko obrazovanje</t>
  </si>
  <si>
    <t>Program 1010</t>
  </si>
  <si>
    <t>KULTURA</t>
  </si>
  <si>
    <t>Ulaganja u kulturne objekte</t>
  </si>
  <si>
    <t>K1010 02-123</t>
  </si>
  <si>
    <t>Rekonstrukcije srednjevjekovne kule Stupčanica</t>
  </si>
  <si>
    <t>Rekonstrukcija sakralnih objakata</t>
  </si>
  <si>
    <t>Program 1009</t>
  </si>
  <si>
    <t>SPORT I REKRACIJA</t>
  </si>
  <si>
    <t>Poticanje sportskih aktivnosti</t>
  </si>
  <si>
    <t>Mjera 3.2.: Poticanje zdravijeg načina života i razvoj sporta</t>
  </si>
  <si>
    <t>A 1009 01</t>
  </si>
  <si>
    <t>Program 107</t>
  </si>
  <si>
    <t>SOCIJALNA SKRB</t>
  </si>
  <si>
    <t>A 1007 01</t>
  </si>
  <si>
    <t>A 1007 03</t>
  </si>
  <si>
    <t>Pomoć obiteljima i pojedincima</t>
  </si>
  <si>
    <t>ostali programi socijalne skrbi</t>
  </si>
  <si>
    <t>program 1011</t>
  </si>
  <si>
    <t>RAZVOJ CIVILNOG DRUŠTVA</t>
  </si>
  <si>
    <t>A 1011 02</t>
  </si>
  <si>
    <t>A 1011 03</t>
  </si>
  <si>
    <t>A 1011 04</t>
  </si>
  <si>
    <t>A 1011 05</t>
  </si>
  <si>
    <t>Udruge iz domovinskog rata</t>
  </si>
  <si>
    <t>Humanitarno socijalne udruge</t>
  </si>
  <si>
    <t>Vjerske zajednice</t>
  </si>
  <si>
    <t>Nacionalna manjine</t>
  </si>
  <si>
    <t>Korisnik  37951:  Dječji vrtić "Sunce"</t>
  </si>
  <si>
    <t>RAZDJEL  001  OPĆINA ĐULOVAC</t>
  </si>
  <si>
    <t>GLAVA  00101 PREDSTAVNIČKO I IZVRŠNO TIJELO</t>
  </si>
  <si>
    <t>GLAVA  00120  JEDINSTVENI UPRAVNI ODJEL</t>
  </si>
  <si>
    <t>Program 1001</t>
  </si>
  <si>
    <t>JAVNA UPRAVA</t>
  </si>
  <si>
    <t>A 1001 01</t>
  </si>
  <si>
    <t>Donošenje akata</t>
  </si>
  <si>
    <t>Izgradnja trafostanica</t>
  </si>
  <si>
    <t>K1005 03-88</t>
  </si>
  <si>
    <t>90%</t>
  </si>
  <si>
    <t>100%</t>
  </si>
  <si>
    <t>/</t>
  </si>
  <si>
    <t>0</t>
  </si>
  <si>
    <t>70.000/10</t>
  </si>
  <si>
    <t>5</t>
  </si>
  <si>
    <t>1</t>
  </si>
  <si>
    <t>Mjera 1.2.: Razvoj malog i srednjeg poduzetništva te poljoprivrede</t>
  </si>
  <si>
    <t>Mjera 1.3.: Razvoj institucionalnih kapaciteta u JLS</t>
  </si>
  <si>
    <t>50%</t>
  </si>
  <si>
    <t>3</t>
  </si>
  <si>
    <t>4/100%</t>
  </si>
  <si>
    <t>2</t>
  </si>
  <si>
    <t>3.3.3. broj udruga</t>
  </si>
  <si>
    <t>3.3.4. broj udruga</t>
  </si>
  <si>
    <t>3.3.5. broj vjerski zajednica /financiranih projakata</t>
  </si>
  <si>
    <t xml:space="preserve">3.3.6. broj aktivnosti vijeća </t>
  </si>
  <si>
    <t>2/2</t>
  </si>
  <si>
    <t>220</t>
  </si>
  <si>
    <t>20</t>
  </si>
  <si>
    <t>Korisnik  :  Vijeće srpske nacionalne manjine</t>
  </si>
  <si>
    <t>40</t>
  </si>
  <si>
    <t>A1003 07</t>
  </si>
  <si>
    <t>Javni radovi</t>
  </si>
  <si>
    <t>Poticanje rada poljprivrednih udruga LAG Bilogora -Papuk</t>
  </si>
  <si>
    <t>postotak izgradnje</t>
  </si>
  <si>
    <t>60%</t>
  </si>
  <si>
    <t>5%</t>
  </si>
  <si>
    <t>20%</t>
  </si>
  <si>
    <t>10</t>
  </si>
  <si>
    <t>30%</t>
  </si>
  <si>
    <t>40%</t>
  </si>
  <si>
    <t>60%/1800</t>
  </si>
  <si>
    <t>95%</t>
  </si>
  <si>
    <t>Održavanje zelenila i košnja travnjaka-bankina nerazvrstanih cesta</t>
  </si>
  <si>
    <t>čišćenje slivnika i oboronskih kanala-putnih jaraka</t>
  </si>
  <si>
    <t>6/800</t>
  </si>
  <si>
    <t>7/65</t>
  </si>
  <si>
    <t xml:space="preserve">1 </t>
  </si>
  <si>
    <t>15</t>
  </si>
  <si>
    <t>1/1</t>
  </si>
  <si>
    <t>Članak 1.</t>
  </si>
  <si>
    <t>Članak 2.</t>
  </si>
  <si>
    <t>750/50</t>
  </si>
  <si>
    <t>Strategija razvoja Općine Đulovac</t>
  </si>
  <si>
    <t>Kupovina zemljišta za PZ GAJ</t>
  </si>
  <si>
    <t>rekonstrukcija  nerazvrstane ceste N2 Mali Bastaji (L37129) Maslenjača</t>
  </si>
  <si>
    <t>0%</t>
  </si>
  <si>
    <t>Izgradnja mrtvačnica</t>
  </si>
  <si>
    <t>10/80</t>
  </si>
  <si>
    <t>K 10040 03-191</t>
  </si>
  <si>
    <t>postavljanje gromobranske nstalacije na objektima u vlasništvu općine</t>
  </si>
  <si>
    <t>K 10040 04-186</t>
  </si>
  <si>
    <t>2/50%/5%</t>
  </si>
  <si>
    <t>70 km</t>
  </si>
  <si>
    <t>3000</t>
  </si>
  <si>
    <t>1/50</t>
  </si>
  <si>
    <t>950</t>
  </si>
  <si>
    <t>6</t>
  </si>
  <si>
    <t>Ostala projektna dokumentacija-preuzete obveze iz prethodnih godina</t>
  </si>
  <si>
    <t>Projektna dokumentacija za izgradnju Javne zgrade (multifunkcionalne namjene) bruto građevinske površine cca 1200m²  u Đulovcu na k.č.br. 7/1 k.o. Đulovac</t>
  </si>
  <si>
    <t>K 10040 2-203</t>
  </si>
  <si>
    <t>visina štete uzrokovane požarom/ broj ntervencija</t>
  </si>
  <si>
    <t xml:space="preserve"> broj intervencija/visina naknade</t>
  </si>
  <si>
    <t>broj intervencija</t>
  </si>
  <si>
    <t>broj provedenih vježbi osposobljavanja/opremljenost postrojbe CZ/površina općine ugrožena elementarnom nepogodom</t>
  </si>
  <si>
    <t>postotak izgrađenosti</t>
  </si>
  <si>
    <t xml:space="preserve"> kilomatraža  održvanih cesta </t>
  </si>
  <si>
    <t xml:space="preserve"> broj uklonjenih ruševina</t>
  </si>
  <si>
    <t xml:space="preserve"> broj rasvjetnih tijela/broj zamjena</t>
  </si>
  <si>
    <t xml:space="preserve"> količina nasutog kamana 0-60 u m³</t>
  </si>
  <si>
    <t xml:space="preserve"> broj izgrađenih prokopa/dužina  m </t>
  </si>
  <si>
    <t xml:space="preserve"> broj /dužina  m </t>
  </si>
  <si>
    <t>m3 prevezenog kamana /h rada stroja  na razgrtanju i poravnanju materijala</t>
  </si>
  <si>
    <t>broj izlazaka/km održavanih cesta</t>
  </si>
  <si>
    <t xml:space="preserve"> broj div. odlaga i m³ odvezenog otpada</t>
  </si>
  <si>
    <t xml:space="preserve"> broj kućanstava obuhvaćanih DDD</t>
  </si>
  <si>
    <t xml:space="preserve"> broj uklonjenjrnih lešina</t>
  </si>
  <si>
    <t>broj zaposlenih na javnim radovima</t>
  </si>
  <si>
    <t xml:space="preserve"> postotak izgrađenosti</t>
  </si>
  <si>
    <t>. broj izrađenih projekata i % izrađensoti</t>
  </si>
  <si>
    <t>% izgrađenosti programa</t>
  </si>
  <si>
    <t>projektna dokumentacija za izgradnju komunalne infrastrukture u dijelu PZ Maslenjača</t>
  </si>
  <si>
    <t>K 10040 2-204</t>
  </si>
  <si>
    <t>ostala projektna dokumentacija</t>
  </si>
  <si>
    <t>25%</t>
  </si>
  <si>
    <t>K 10040 2-206</t>
  </si>
  <si>
    <t>izmjene i dopune Prostornog plana uređenje pćine Đulovac</t>
  </si>
  <si>
    <t>K 10040 2-207</t>
  </si>
  <si>
    <t>K 10040 03-192</t>
  </si>
  <si>
    <t xml:space="preserve"> postotak izgrađenosti </t>
  </si>
  <si>
    <t>rekonstrukcija-postavljanje fasade i izmjena stolarije na općinskoj zgradi</t>
  </si>
  <si>
    <t>K 10040 03-209</t>
  </si>
  <si>
    <t>izgradnja sportskog igrališta u naselju Maslenjača, Koreničani , Batinjani i Mali Bastaji</t>
  </si>
  <si>
    <t>rekonstrukcija  svlačionice i nogometnog igrališta NK Tomislav Đulovac</t>
  </si>
  <si>
    <t>K 10040 03-210</t>
  </si>
  <si>
    <t>K 10040 03-218</t>
  </si>
  <si>
    <t>Rekonstrukcija narazvrstanih cesta (N1 Puklica)</t>
  </si>
  <si>
    <t>postotak izgrađenosti/dužina rekonstruirane -asfaltirane ceste</t>
  </si>
  <si>
    <t xml:space="preserve"> postotak izgrađenosti/rekonstrukcije</t>
  </si>
  <si>
    <t xml:space="preserve"> poticanih poljoprivrednika</t>
  </si>
  <si>
    <t>broj LAG-a</t>
  </si>
  <si>
    <t>broj otvorenih obrta/poduzeća/broj odobrenih subvencija</t>
  </si>
  <si>
    <t>broj kupnjenh parcela/otvorenih poduzeća/broj odobrenih subvencija</t>
  </si>
  <si>
    <t>površina kupljanog zemljišta u Ha</t>
  </si>
  <si>
    <t xml:space="preserve">postotak uređenosti </t>
  </si>
  <si>
    <t>postotaka izgradnje</t>
  </si>
  <si>
    <t xml:space="preserve">Izgradnja sustava vodoopskrbe i kanalizacije </t>
  </si>
  <si>
    <t>izgradnja vodovodne mreže Koreničani-B.Brđani-Veliki i Mali Miletinac</t>
  </si>
  <si>
    <t>K 10040 046-78</t>
  </si>
  <si>
    <t>postotak izgrađenosti/dužina izgrađene/rekonstruirane vodovodne mreže</t>
  </si>
  <si>
    <t>rekonstrukcija i proširenje spojnog vodoopskrbnog cjevovoda Gornja Vrijeska</t>
  </si>
  <si>
    <t>K 10040 06-212</t>
  </si>
  <si>
    <t>izgradnja vodospreme pitke vode Škodinovac</t>
  </si>
  <si>
    <t>K 10040 06-213</t>
  </si>
  <si>
    <t xml:space="preserve"> Izgradnja toplovoda u Đulovcu</t>
  </si>
  <si>
    <t>izgradnja zgrade multifunkcionalne namjene u Đulovcu</t>
  </si>
  <si>
    <t>K 10100 07-181</t>
  </si>
  <si>
    <t>K 10040 09-214</t>
  </si>
  <si>
    <t>K 10040 08-180</t>
  </si>
  <si>
    <t>K 10040 10-215</t>
  </si>
  <si>
    <t xml:space="preserve">sanacija i zatvaranje odlagališta neopasnog otpada Cjepidlake </t>
  </si>
  <si>
    <t xml:space="preserve"> učestalost promjena  općih akata iz područja djeokruga JLiRS/Broj sjednic vijeća</t>
  </si>
  <si>
    <t>broj objavjanih akata</t>
  </si>
  <si>
    <t xml:space="preserve"> broj otplaćenih zajmova/% otplate</t>
  </si>
  <si>
    <t>broj korisnika</t>
  </si>
  <si>
    <t xml:space="preserve"> broj korisnika kojima s sufinanciraju troškovi prehrane</t>
  </si>
  <si>
    <t xml:space="preserve">broj studenata </t>
  </si>
  <si>
    <t>postotak realizacije</t>
  </si>
  <si>
    <t>broj rekonstruiranih sakralnih objakata</t>
  </si>
  <si>
    <t>broj poticanih sportskih udruga</t>
  </si>
  <si>
    <t xml:space="preserve"> broj korisnika</t>
  </si>
  <si>
    <t>80</t>
  </si>
  <si>
    <t>Program "ZAŽELI" program zapošljavanja žena</t>
  </si>
  <si>
    <t>A 1011 08</t>
  </si>
  <si>
    <t>00120</t>
  </si>
  <si>
    <t>broj groblja /površina uređenih pokošenih groblja/br. ograđenih groblja</t>
  </si>
  <si>
    <t>29/6,5 Ha/2</t>
  </si>
  <si>
    <t>Predškolsko obrazovanje-DV Sunce</t>
  </si>
  <si>
    <t>sufinanciranje rekonstrukcije krovišta višestambenih zgrada u Đulovcu</t>
  </si>
  <si>
    <t>rekonstrukcija krovišta društvenog Doma Borova Kosa</t>
  </si>
  <si>
    <t>K 10040 03-226</t>
  </si>
  <si>
    <t>Temeljem odredbi članka 16.  tč. 4. Zakona o proračunu ("Narodne novine" broj 87/08., 136/12. i 15/15.) i članka 31. Statuta Općine Đulovac ("Službeni glasnik Općina Đulovac br.2/XII ) Općinsko vijeće Općine Đulovac, na 12. sjednici VII. saziva održanoj 28. prosinca 2018. godine, donijelo je</t>
  </si>
  <si>
    <t>Plan razvojnih programa Općine Đulovac za razdoblje od 2019. do 2021. godine sadrži:</t>
  </si>
  <si>
    <t>Polazba vrijednost</t>
  </si>
  <si>
    <t>97%</t>
  </si>
  <si>
    <t>K1005 03-87</t>
  </si>
  <si>
    <t>Izrada plana zaštite od požara i procijene ugroženosti od požara na području Općine Đulovac</t>
  </si>
  <si>
    <t>broj izrađenih planova</t>
  </si>
  <si>
    <t>3600</t>
  </si>
  <si>
    <t>A 1003 04-165</t>
  </si>
  <si>
    <t>rad stroja na   kopanje kanala, poravnavanje matarijala i sl</t>
  </si>
  <si>
    <t>sati  rada stroja  na razgrtanju i poravnanju materijala</t>
  </si>
  <si>
    <t>održavanje narazvrstanih cesta (prijevoz matrijala</t>
  </si>
  <si>
    <t>320</t>
  </si>
  <si>
    <t>10/130</t>
  </si>
  <si>
    <t>5/500</t>
  </si>
  <si>
    <t>25</t>
  </si>
  <si>
    <t>K 1004 01-232</t>
  </si>
  <si>
    <t>Izgradnja mrtvačnice u Borovoj Kosi</t>
  </si>
  <si>
    <t>80%</t>
  </si>
  <si>
    <t>40%/800</t>
  </si>
  <si>
    <t>60%1,5 km</t>
  </si>
  <si>
    <t>100%0,7 km</t>
  </si>
  <si>
    <t>10%1 km</t>
  </si>
  <si>
    <t>10%1,5 km</t>
  </si>
  <si>
    <t>K100411</t>
  </si>
  <si>
    <t xml:space="preserve">Modernizacija i zamjena javna rasvjete (LED) </t>
  </si>
  <si>
    <t>K 10041 1-234</t>
  </si>
  <si>
    <t>modernizacija javne rasvijete -zamjna svijetiljki LED svijetiljakma</t>
  </si>
  <si>
    <t xml:space="preserve">Rekonstrukcija ostalih nerazvrstanih cesta </t>
  </si>
  <si>
    <t>Plan</t>
  </si>
  <si>
    <t>Ostvareno</t>
  </si>
  <si>
    <t>30.06.2019.</t>
  </si>
  <si>
    <t xml:space="preserve"> POLUGODIŠNJE OSTVARENJE  PLANA RAZVOJNIH PROGRAMA OPĆINE ĐULOVAC ZA RAZDOBLJE OD 2019</t>
  </si>
  <si>
    <t xml:space="preserve">Polugodišnje ostvarenje  Plana razvojnih programa Općine Đulovac za 2019. godinz  sastavni je dio  polugodišnjeg ostvarenja Proračuna Općine Đulovac za 2019. godinu i stupa na snagu osmog dana od dana  objave u "Službenom glasniku Općine Đulovac". </t>
  </si>
  <si>
    <t>Predsjednik OV, Augustin Čović,v.r.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</si>
</sst>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0"/>
  </numFmts>
  <fonts count="5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b/>
      <sz val="16"/>
      <name val="Arial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sz val="9"/>
      <color indexed="9"/>
      <name val="Arial Narrow"/>
      <family val="2"/>
      <charset val="238"/>
    </font>
    <font>
      <sz val="9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sz val="8"/>
      <name val="Arial"/>
      <family val="2"/>
      <charset val="238"/>
    </font>
    <font>
      <b/>
      <sz val="8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/>
      </left>
      <right style="hair">
        <color theme="0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 style="hair">
        <color theme="0"/>
      </right>
      <top style="hair">
        <color theme="0"/>
      </top>
      <bottom style="double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double">
        <color indexed="64"/>
      </bottom>
      <diagonal/>
    </border>
    <border>
      <left style="hair">
        <color theme="0"/>
      </left>
      <right/>
      <top style="thin">
        <color indexed="64"/>
      </top>
      <bottom style="hair">
        <color theme="0"/>
      </bottom>
      <diagonal/>
    </border>
    <border>
      <left/>
      <right/>
      <top style="thin">
        <color indexed="64"/>
      </top>
      <bottom style="hair">
        <color theme="0"/>
      </bottom>
      <diagonal/>
    </border>
    <border>
      <left/>
      <right style="hair">
        <color theme="0"/>
      </right>
      <top style="thin">
        <color indexed="64"/>
      </top>
      <bottom style="hair">
        <color theme="0"/>
      </bottom>
      <diagonal/>
    </border>
    <border>
      <left/>
      <right style="hair">
        <color theme="0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</borders>
  <cellStyleXfs count="10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3" borderId="8">
      <alignment horizontal="center" vertical="top" wrapText="1"/>
    </xf>
    <xf numFmtId="0" fontId="14" fillId="0" borderId="9" applyNumberFormat="0" applyFill="0" applyAlignment="0" applyProtection="0"/>
    <xf numFmtId="0" fontId="15" fillId="24" borderId="0" applyNumberFormat="0" applyBorder="0" applyAlignment="0" applyProtection="0"/>
    <xf numFmtId="0" fontId="21" fillId="0" borderId="0"/>
    <xf numFmtId="0" fontId="23" fillId="0" borderId="0"/>
    <xf numFmtId="0" fontId="1" fillId="20" borderId="1" applyNumberFormat="0" applyFont="0" applyAlignment="0" applyProtection="0"/>
    <xf numFmtId="0" fontId="21" fillId="0" borderId="0"/>
    <xf numFmtId="0" fontId="16" fillId="21" borderId="7" applyNumberFormat="0" applyAlignment="0" applyProtection="0"/>
    <xf numFmtId="9" fontId="1" fillId="0" borderId="0" applyFont="0" applyFill="0" applyBorder="0" applyAlignment="0" applyProtection="0"/>
    <xf numFmtId="4" fontId="17" fillId="24" borderId="10" applyNumberFormat="0" applyProtection="0">
      <alignment vertical="center"/>
    </xf>
    <xf numFmtId="4" fontId="18" fillId="25" borderId="10" applyNumberFormat="0" applyProtection="0">
      <alignment vertical="center"/>
    </xf>
    <xf numFmtId="4" fontId="17" fillId="25" borderId="10" applyNumberFormat="0" applyProtection="0">
      <alignment horizontal="left" vertical="center" indent="1"/>
    </xf>
    <xf numFmtId="0" fontId="17" fillId="25" borderId="10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3" borderId="10" applyNumberFormat="0" applyProtection="0">
      <alignment horizontal="right" vertical="center"/>
    </xf>
    <xf numFmtId="4" fontId="19" fillId="9" borderId="10" applyNumberFormat="0" applyProtection="0">
      <alignment horizontal="right" vertical="center"/>
    </xf>
    <xf numFmtId="4" fontId="19" fillId="17" borderId="10" applyNumberFormat="0" applyProtection="0">
      <alignment horizontal="right" vertical="center"/>
    </xf>
    <xf numFmtId="4" fontId="19" fillId="11" borderId="10" applyNumberFormat="0" applyProtection="0">
      <alignment horizontal="right" vertical="center"/>
    </xf>
    <xf numFmtId="4" fontId="19" fillId="15" borderId="10" applyNumberFormat="0" applyProtection="0">
      <alignment horizontal="right" vertical="center"/>
    </xf>
    <xf numFmtId="4" fontId="19" fillId="19" borderId="10" applyNumberFormat="0" applyProtection="0">
      <alignment horizontal="right" vertical="center"/>
    </xf>
    <xf numFmtId="4" fontId="19" fillId="18" borderId="10" applyNumberFormat="0" applyProtection="0">
      <alignment horizontal="right" vertical="center"/>
    </xf>
    <xf numFmtId="4" fontId="19" fillId="27" borderId="10" applyNumberFormat="0" applyProtection="0">
      <alignment horizontal="right" vertical="center"/>
    </xf>
    <xf numFmtId="4" fontId="19" fillId="10" borderId="10" applyNumberFormat="0" applyProtection="0">
      <alignment horizontal="right" vertical="center"/>
    </xf>
    <xf numFmtId="4" fontId="17" fillId="28" borderId="11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0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2" fillId="30" borderId="10" applyNumberFormat="0" applyProtection="0">
      <alignment horizontal="left" vertical="center" indent="1"/>
    </xf>
    <xf numFmtId="0" fontId="23" fillId="32" borderId="7" applyNumberFormat="0" applyProtection="0">
      <alignment horizontal="left" vertical="center" indent="1"/>
    </xf>
    <xf numFmtId="0" fontId="23" fillId="32" borderId="7" applyNumberFormat="0" applyProtection="0">
      <alignment horizontal="left" vertical="center" wrapText="1" indent="1"/>
    </xf>
    <xf numFmtId="0" fontId="24" fillId="30" borderId="10" applyNumberFormat="0" applyProtection="0">
      <alignment horizontal="left" vertical="top" indent="1"/>
    </xf>
    <xf numFmtId="0" fontId="22" fillId="26" borderId="10" applyNumberFormat="0" applyProtection="0">
      <alignment horizontal="left" vertical="center" indent="1"/>
    </xf>
    <xf numFmtId="0" fontId="23" fillId="33" borderId="7" applyNumberFormat="0" applyProtection="0">
      <alignment horizontal="left" vertical="center" indent="1"/>
    </xf>
    <xf numFmtId="0" fontId="23" fillId="33" borderId="7" applyNumberFormat="0" applyProtection="0">
      <alignment horizontal="left" vertical="center" wrapText="1" indent="1"/>
    </xf>
    <xf numFmtId="0" fontId="23" fillId="26" borderId="10" applyNumberFormat="0" applyProtection="0">
      <alignment horizontal="left" vertical="top" indent="1"/>
    </xf>
    <xf numFmtId="0" fontId="23" fillId="34" borderId="10" applyNumberFormat="0" applyProtection="0">
      <alignment horizontal="left" vertical="center" indent="1"/>
    </xf>
    <xf numFmtId="0" fontId="23" fillId="23" borderId="7" applyNumberFormat="0" applyProtection="0">
      <alignment horizontal="left" vertical="center" indent="1"/>
    </xf>
    <xf numFmtId="0" fontId="23" fillId="23" borderId="7" applyNumberFormat="0" applyProtection="0">
      <alignment horizontal="left" vertical="center" wrapText="1" indent="1"/>
    </xf>
    <xf numFmtId="0" fontId="23" fillId="34" borderId="10" applyNumberFormat="0" applyProtection="0">
      <alignment horizontal="left" vertical="top" indent="1"/>
    </xf>
    <xf numFmtId="0" fontId="23" fillId="35" borderId="10" applyNumberFormat="0" applyProtection="0">
      <alignment horizontal="left" vertical="center" indent="1"/>
    </xf>
    <xf numFmtId="0" fontId="23" fillId="35" borderId="10" applyNumberFormat="0" applyProtection="0">
      <alignment horizontal="left" vertical="top" indent="1"/>
    </xf>
    <xf numFmtId="0" fontId="1" fillId="0" borderId="0"/>
    <xf numFmtId="4" fontId="19" fillId="36" borderId="10" applyNumberFormat="0" applyProtection="0">
      <alignment vertical="center"/>
    </xf>
    <xf numFmtId="4" fontId="25" fillId="36" borderId="10" applyNumberFormat="0" applyProtection="0">
      <alignment vertical="center"/>
    </xf>
    <xf numFmtId="4" fontId="19" fillId="36" borderId="10" applyNumberFormat="0" applyProtection="0">
      <alignment horizontal="left" vertical="center" indent="1"/>
    </xf>
    <xf numFmtId="0" fontId="19" fillId="36" borderId="10" applyNumberFormat="0" applyProtection="0">
      <alignment horizontal="left" vertical="top" indent="1"/>
    </xf>
    <xf numFmtId="4" fontId="26" fillId="29" borderId="10" applyNumberFormat="0" applyProtection="0">
      <alignment horizontal="right" vertical="center"/>
    </xf>
    <xf numFmtId="4" fontId="25" fillId="29" borderId="10" applyNumberFormat="0" applyProtection="0">
      <alignment horizontal="right" vertical="center"/>
    </xf>
    <xf numFmtId="4" fontId="19" fillId="31" borderId="10" applyNumberFormat="0" applyProtection="0">
      <alignment horizontal="left" vertical="center" indent="1"/>
    </xf>
    <xf numFmtId="0" fontId="17" fillId="26" borderId="10" applyNumberFormat="0" applyProtection="0">
      <alignment horizontal="center" vertical="top" wrapText="1"/>
    </xf>
    <xf numFmtId="4" fontId="27" fillId="37" borderId="0" applyNumberFormat="0" applyProtection="0">
      <alignment horizontal="left" vertical="center" indent="1"/>
    </xf>
    <xf numFmtId="4" fontId="28" fillId="29" borderId="10" applyNumberFormat="0" applyProtection="0">
      <alignment horizontal="right" vertical="center"/>
    </xf>
    <xf numFmtId="0" fontId="29" fillId="38" borderId="0"/>
    <xf numFmtId="49" fontId="30" fillId="38" borderId="0"/>
    <xf numFmtId="49" fontId="31" fillId="38" borderId="12"/>
    <xf numFmtId="49" fontId="32" fillId="38" borderId="0"/>
    <xf numFmtId="0" fontId="29" fillId="39" borderId="12">
      <protection locked="0"/>
    </xf>
    <xf numFmtId="0" fontId="29" fillId="38" borderId="0"/>
    <xf numFmtId="0" fontId="33" fillId="40" borderId="0"/>
    <xf numFmtId="0" fontId="33" fillId="41" borderId="0"/>
    <xf numFmtId="0" fontId="33" fillId="42" borderId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49" fontId="33" fillId="38" borderId="0">
      <alignment horizontal="right" vertical="center"/>
    </xf>
    <xf numFmtId="49" fontId="33" fillId="38" borderId="0"/>
  </cellStyleXfs>
  <cellXfs count="197">
    <xf numFmtId="0" fontId="0" fillId="0" borderId="0" xfId="0"/>
    <xf numFmtId="0" fontId="37" fillId="0" borderId="0" xfId="39" applyFont="1" applyAlignment="1">
      <alignment horizontal="center"/>
    </xf>
    <xf numFmtId="0" fontId="37" fillId="0" borderId="0" xfId="39" applyFont="1" applyAlignment="1"/>
    <xf numFmtId="0" fontId="37" fillId="0" borderId="0" xfId="39" applyFont="1" applyBorder="1" applyAlignment="1"/>
    <xf numFmtId="0" fontId="39" fillId="0" borderId="0" xfId="39" applyFont="1" applyBorder="1" applyAlignment="1"/>
    <xf numFmtId="0" fontId="39" fillId="0" borderId="0" xfId="39" applyFont="1" applyAlignment="1"/>
    <xf numFmtId="0" fontId="37" fillId="0" borderId="14" xfId="39" applyFont="1" applyBorder="1" applyAlignment="1"/>
    <xf numFmtId="0" fontId="37" fillId="44" borderId="0" xfId="39" applyFont="1" applyFill="1" applyBorder="1" applyAlignment="1"/>
    <xf numFmtId="0" fontId="37" fillId="44" borderId="14" xfId="39" applyFont="1" applyFill="1" applyBorder="1" applyAlignment="1"/>
    <xf numFmtId="0" fontId="37" fillId="0" borderId="0" xfId="39" applyFont="1" applyBorder="1" applyAlignment="1">
      <alignment vertical="center"/>
    </xf>
    <xf numFmtId="0" fontId="37" fillId="0" borderId="14" xfId="39" applyFont="1" applyBorder="1" applyAlignment="1">
      <alignment vertical="center"/>
    </xf>
    <xf numFmtId="0" fontId="37" fillId="0" borderId="0" xfId="39" applyFont="1" applyFill="1" applyBorder="1" applyAlignment="1">
      <alignment vertical="center"/>
    </xf>
    <xf numFmtId="0" fontId="37" fillId="0" borderId="14" xfId="39" applyFont="1" applyFill="1" applyBorder="1" applyAlignment="1">
      <alignment vertical="center"/>
    </xf>
    <xf numFmtId="0" fontId="37" fillId="0" borderId="0" xfId="39" applyFont="1" applyFill="1" applyBorder="1" applyAlignment="1"/>
    <xf numFmtId="0" fontId="37" fillId="0" borderId="14" xfId="39" applyFont="1" applyFill="1" applyBorder="1" applyAlignment="1"/>
    <xf numFmtId="0" fontId="44" fillId="0" borderId="0" xfId="39" applyFont="1" applyAlignment="1"/>
    <xf numFmtId="0" fontId="44" fillId="0" borderId="0" xfId="39" applyFont="1" applyAlignment="1">
      <alignment horizontal="center"/>
    </xf>
    <xf numFmtId="0" fontId="44" fillId="0" borderId="0" xfId="39" applyFont="1" applyBorder="1" applyAlignment="1"/>
    <xf numFmtId="0" fontId="43" fillId="0" borderId="0" xfId="39" applyFont="1" applyAlignment="1"/>
    <xf numFmtId="0" fontId="43" fillId="0" borderId="0" xfId="39" applyFont="1" applyBorder="1" applyAlignment="1"/>
    <xf numFmtId="0" fontId="38" fillId="0" borderId="0" xfId="39" applyFont="1" applyBorder="1" applyAlignment="1"/>
    <xf numFmtId="0" fontId="38" fillId="0" borderId="0" xfId="39" applyFont="1" applyAlignment="1"/>
    <xf numFmtId="0" fontId="38" fillId="0" borderId="0" xfId="39" applyFont="1" applyAlignment="1">
      <alignment horizontal="center"/>
    </xf>
    <xf numFmtId="0" fontId="38" fillId="0" borderId="0" xfId="39" applyFont="1" applyAlignment="1">
      <alignment horizontal="left" vertical="top"/>
    </xf>
    <xf numFmtId="0" fontId="37" fillId="44" borderId="0" xfId="39" applyFont="1" applyFill="1" applyBorder="1" applyAlignment="1">
      <alignment vertical="top"/>
    </xf>
    <xf numFmtId="0" fontId="37" fillId="44" borderId="14" xfId="39" applyFont="1" applyFill="1" applyBorder="1" applyAlignment="1">
      <alignment vertical="top"/>
    </xf>
    <xf numFmtId="0" fontId="37" fillId="0" borderId="0" xfId="39" applyFont="1" applyBorder="1" applyAlignment="1">
      <alignment vertical="top"/>
    </xf>
    <xf numFmtId="0" fontId="37" fillId="0" borderId="14" xfId="39" applyFont="1" applyBorder="1" applyAlignment="1">
      <alignment vertical="top"/>
    </xf>
    <xf numFmtId="0" fontId="43" fillId="0" borderId="0" xfId="39" applyFont="1" applyAlignment="1">
      <alignment horizontal="center" vertical="top"/>
    </xf>
    <xf numFmtId="0" fontId="43" fillId="0" borderId="0" xfId="39" applyFont="1" applyAlignment="1">
      <alignment vertical="top"/>
    </xf>
    <xf numFmtId="0" fontId="37" fillId="0" borderId="0" xfId="39" applyFont="1" applyAlignment="1">
      <alignment horizontal="left" vertical="top"/>
    </xf>
    <xf numFmtId="0" fontId="44" fillId="0" borderId="0" xfId="39" applyFont="1" applyAlignment="1">
      <alignment horizontal="center" vertical="top"/>
    </xf>
    <xf numFmtId="0" fontId="44" fillId="0" borderId="0" xfId="39" applyFont="1" applyAlignment="1">
      <alignment horizontal="left" vertical="top"/>
    </xf>
    <xf numFmtId="0" fontId="37" fillId="0" borderId="0" xfId="39" applyFont="1" applyAlignment="1">
      <alignment horizontal="center" vertical="top"/>
    </xf>
    <xf numFmtId="0" fontId="39" fillId="0" borderId="0" xfId="39" applyFont="1" applyBorder="1" applyAlignment="1">
      <alignment vertical="top"/>
    </xf>
    <xf numFmtId="0" fontId="37" fillId="0" borderId="0" xfId="39" applyFont="1" applyFill="1" applyBorder="1" applyAlignment="1">
      <alignment vertical="top"/>
    </xf>
    <xf numFmtId="0" fontId="43" fillId="0" borderId="0" xfId="39" applyFont="1" applyAlignment="1">
      <alignment horizontal="left" vertical="top"/>
    </xf>
    <xf numFmtId="3" fontId="43" fillId="0" borderId="0" xfId="39" applyNumberFormat="1" applyFont="1" applyFill="1" applyAlignment="1">
      <alignment vertical="top"/>
    </xf>
    <xf numFmtId="1" fontId="44" fillId="0" borderId="0" xfId="39" applyNumberFormat="1" applyFont="1" applyAlignment="1">
      <alignment horizontal="left" vertical="top"/>
    </xf>
    <xf numFmtId="0" fontId="44" fillId="0" borderId="0" xfId="39" applyFont="1" applyBorder="1" applyAlignment="1">
      <alignment vertical="top"/>
    </xf>
    <xf numFmtId="0" fontId="44" fillId="0" borderId="0" xfId="39" applyFont="1" applyAlignment="1">
      <alignment vertical="top"/>
    </xf>
    <xf numFmtId="1" fontId="44" fillId="0" borderId="0" xfId="39" applyNumberFormat="1" applyFont="1" applyFill="1" applyAlignment="1">
      <alignment horizontal="left" vertical="top"/>
    </xf>
    <xf numFmtId="0" fontId="44" fillId="0" borderId="0" xfId="39" applyFont="1" applyFill="1" applyAlignment="1">
      <alignment horizontal="left" vertical="top"/>
    </xf>
    <xf numFmtId="0" fontId="44" fillId="0" borderId="0" xfId="39" applyFont="1" applyFill="1" applyAlignment="1">
      <alignment vertical="top"/>
    </xf>
    <xf numFmtId="0" fontId="43" fillId="0" borderId="0" xfId="39" applyFont="1" applyBorder="1" applyAlignment="1">
      <alignment vertical="top"/>
    </xf>
    <xf numFmtId="0" fontId="38" fillId="0" borderId="0" xfId="39" applyFont="1" applyBorder="1" applyAlignment="1">
      <alignment vertical="top"/>
    </xf>
    <xf numFmtId="0" fontId="38" fillId="0" borderId="0" xfId="39" applyFont="1" applyAlignment="1">
      <alignment horizontal="center" vertical="top"/>
    </xf>
    <xf numFmtId="0" fontId="23" fillId="44" borderId="0" xfId="39" applyFont="1" applyFill="1" applyBorder="1" applyAlignment="1">
      <alignment vertical="top"/>
    </xf>
    <xf numFmtId="0" fontId="23" fillId="44" borderId="0" xfId="39" applyFont="1" applyFill="1" applyBorder="1" applyAlignment="1"/>
    <xf numFmtId="0" fontId="23" fillId="44" borderId="14" xfId="39" applyFont="1" applyFill="1" applyBorder="1" applyAlignment="1"/>
    <xf numFmtId="3" fontId="45" fillId="23" borderId="23" xfId="39" applyNumberFormat="1" applyFont="1" applyFill="1" applyBorder="1" applyAlignment="1">
      <alignment horizontal="left" vertical="top" wrapText="1"/>
    </xf>
    <xf numFmtId="3" fontId="45" fillId="23" borderId="23" xfId="39" applyNumberFormat="1" applyFont="1" applyFill="1" applyBorder="1" applyAlignment="1">
      <alignment horizontal="center" vertical="top"/>
    </xf>
    <xf numFmtId="3" fontId="46" fillId="23" borderId="24" xfId="39" applyNumberFormat="1" applyFont="1" applyFill="1" applyBorder="1" applyAlignment="1">
      <alignment horizontal="center" vertical="top" wrapText="1"/>
    </xf>
    <xf numFmtId="3" fontId="45" fillId="23" borderId="24" xfId="39" applyNumberFormat="1" applyFont="1" applyFill="1" applyBorder="1" applyAlignment="1">
      <alignment horizontal="center" vertical="top" wrapText="1"/>
    </xf>
    <xf numFmtId="1" fontId="45" fillId="23" borderId="24" xfId="39" applyNumberFormat="1" applyFont="1" applyFill="1" applyBorder="1" applyAlignment="1">
      <alignment horizontal="center" vertical="top" wrapText="1"/>
    </xf>
    <xf numFmtId="3" fontId="45" fillId="23" borderId="24" xfId="39" applyNumberFormat="1" applyFont="1" applyFill="1" applyBorder="1" applyAlignment="1">
      <alignment horizontal="left" vertical="top" wrapText="1"/>
    </xf>
    <xf numFmtId="1" fontId="45" fillId="23" borderId="24" xfId="39" applyNumberFormat="1" applyFont="1" applyFill="1" applyBorder="1" applyAlignment="1">
      <alignment horizontal="center" vertical="top"/>
    </xf>
    <xf numFmtId="3" fontId="45" fillId="23" borderId="25" xfId="39" applyNumberFormat="1" applyFont="1" applyFill="1" applyBorder="1" applyAlignment="1">
      <alignment horizontal="center" wrapText="1"/>
    </xf>
    <xf numFmtId="3" fontId="45" fillId="23" borderId="26" xfId="39" applyNumberFormat="1" applyFont="1" applyFill="1" applyBorder="1" applyAlignment="1">
      <alignment horizontal="center" vertical="top" wrapText="1"/>
    </xf>
    <xf numFmtId="3" fontId="46" fillId="23" borderId="26" xfId="39" applyNumberFormat="1" applyFont="1" applyFill="1" applyBorder="1" applyAlignment="1">
      <alignment horizontal="center" vertical="top" wrapText="1"/>
    </xf>
    <xf numFmtId="1" fontId="45" fillId="23" borderId="26" xfId="39" applyNumberFormat="1" applyFont="1" applyFill="1" applyBorder="1" applyAlignment="1">
      <alignment horizontal="center" vertical="top" wrapText="1"/>
    </xf>
    <xf numFmtId="3" fontId="45" fillId="23" borderId="26" xfId="39" applyNumberFormat="1" applyFont="1" applyFill="1" applyBorder="1" applyAlignment="1">
      <alignment horizontal="left" vertical="top" wrapText="1"/>
    </xf>
    <xf numFmtId="0" fontId="45" fillId="23" borderId="26" xfId="39" applyFont="1" applyFill="1" applyBorder="1" applyAlignment="1">
      <alignment vertical="top"/>
    </xf>
    <xf numFmtId="3" fontId="45" fillId="23" borderId="26" xfId="39" quotePrefix="1" applyNumberFormat="1" applyFont="1" applyFill="1" applyBorder="1" applyAlignment="1">
      <alignment horizontal="center" vertical="top"/>
    </xf>
    <xf numFmtId="49" fontId="47" fillId="43" borderId="15" xfId="39" applyNumberFormat="1" applyFont="1" applyFill="1" applyBorder="1" applyAlignment="1">
      <alignment horizontal="center"/>
    </xf>
    <xf numFmtId="49" fontId="47" fillId="43" borderId="0" xfId="39" applyNumberFormat="1" applyFont="1" applyFill="1" applyBorder="1" applyAlignment="1">
      <alignment horizontal="center" vertical="top"/>
    </xf>
    <xf numFmtId="49" fontId="48" fillId="43" borderId="0" xfId="39" applyNumberFormat="1" applyFont="1" applyFill="1" applyBorder="1" applyAlignment="1">
      <alignment horizontal="center" vertical="top"/>
    </xf>
    <xf numFmtId="49" fontId="47" fillId="43" borderId="0" xfId="39" applyNumberFormat="1" applyFont="1" applyFill="1" applyBorder="1" applyAlignment="1">
      <alignment vertical="top"/>
    </xf>
    <xf numFmtId="1" fontId="47" fillId="43" borderId="0" xfId="39" applyNumberFormat="1" applyFont="1" applyFill="1" applyBorder="1" applyAlignment="1">
      <alignment horizontal="center" vertical="top"/>
    </xf>
    <xf numFmtId="49" fontId="47" fillId="43" borderId="0" xfId="39" applyNumberFormat="1" applyFont="1" applyFill="1" applyBorder="1" applyAlignment="1">
      <alignment horizontal="left" vertical="top"/>
    </xf>
    <xf numFmtId="3" fontId="47" fillId="43" borderId="0" xfId="39" applyNumberFormat="1" applyFont="1" applyFill="1" applyBorder="1" applyAlignment="1">
      <alignment vertical="top"/>
    </xf>
    <xf numFmtId="49" fontId="45" fillId="0" borderId="14" xfId="39" applyNumberFormat="1" applyFont="1" applyFill="1" applyBorder="1" applyAlignment="1">
      <alignment horizontal="center" vertical="top" textRotation="90" wrapText="1"/>
    </xf>
    <xf numFmtId="49" fontId="46" fillId="0" borderId="14" xfId="39" applyNumberFormat="1" applyFont="1" applyFill="1" applyBorder="1" applyAlignment="1">
      <alignment horizontal="center" vertical="top"/>
    </xf>
    <xf numFmtId="49" fontId="46" fillId="0" borderId="14" xfId="39" applyNumberFormat="1" applyFont="1" applyFill="1" applyBorder="1" applyAlignment="1">
      <alignment vertical="top"/>
    </xf>
    <xf numFmtId="1" fontId="45" fillId="0" borderId="14" xfId="101" applyNumberFormat="1" applyFont="1" applyFill="1" applyBorder="1" applyAlignment="1">
      <alignment horizontal="center" vertical="top"/>
    </xf>
    <xf numFmtId="49" fontId="45" fillId="45" borderId="14" xfId="39" quotePrefix="1" applyNumberFormat="1" applyFont="1" applyFill="1" applyBorder="1" applyAlignment="1">
      <alignment horizontal="left" vertical="top"/>
    </xf>
    <xf numFmtId="49" fontId="45" fillId="45" borderId="14" xfId="39" applyNumberFormat="1" applyFont="1" applyFill="1" applyBorder="1" applyAlignment="1">
      <alignment horizontal="left" vertical="top"/>
    </xf>
    <xf numFmtId="49" fontId="45" fillId="45" borderId="14" xfId="39" applyNumberFormat="1" applyFont="1" applyFill="1" applyBorder="1" applyAlignment="1">
      <alignment horizontal="center" vertical="top" wrapText="1"/>
    </xf>
    <xf numFmtId="3" fontId="45" fillId="45" borderId="14" xfId="39" applyNumberFormat="1" applyFont="1" applyFill="1" applyBorder="1" applyAlignment="1">
      <alignment vertical="top"/>
    </xf>
    <xf numFmtId="49" fontId="45" fillId="46" borderId="14" xfId="39" applyNumberFormat="1" applyFont="1" applyFill="1" applyBorder="1" applyAlignment="1">
      <alignment horizontal="left" vertical="top"/>
    </xf>
    <xf numFmtId="49" fontId="45" fillId="46" borderId="14" xfId="39" applyNumberFormat="1" applyFont="1" applyFill="1" applyBorder="1" applyAlignment="1">
      <alignment horizontal="left" vertical="top" wrapText="1"/>
    </xf>
    <xf numFmtId="49" fontId="45" fillId="46" borderId="14" xfId="39" applyNumberFormat="1" applyFont="1" applyFill="1" applyBorder="1" applyAlignment="1">
      <alignment horizontal="center" vertical="top" wrapText="1"/>
    </xf>
    <xf numFmtId="3" fontId="45" fillId="46" borderId="14" xfId="39" applyNumberFormat="1" applyFont="1" applyFill="1" applyBorder="1" applyAlignment="1">
      <alignment vertical="top"/>
    </xf>
    <xf numFmtId="49" fontId="46" fillId="0" borderId="14" xfId="39" applyNumberFormat="1" applyFont="1" applyFill="1" applyBorder="1" applyAlignment="1">
      <alignment horizontal="left" vertical="top"/>
    </xf>
    <xf numFmtId="49" fontId="46" fillId="0" borderId="14" xfId="39" applyNumberFormat="1" applyFont="1" applyFill="1" applyBorder="1" applyAlignment="1">
      <alignment horizontal="left" vertical="top" wrapText="1"/>
    </xf>
    <xf numFmtId="49" fontId="46" fillId="0" borderId="14" xfId="39" applyNumberFormat="1" applyFont="1" applyFill="1" applyBorder="1" applyAlignment="1">
      <alignment horizontal="center" vertical="top" wrapText="1"/>
    </xf>
    <xf numFmtId="3" fontId="46" fillId="0" borderId="14" xfId="39" applyNumberFormat="1" applyFont="1" applyFill="1" applyBorder="1" applyAlignment="1">
      <alignment vertical="top"/>
    </xf>
    <xf numFmtId="49" fontId="46" fillId="44" borderId="14" xfId="39" applyNumberFormat="1" applyFont="1" applyFill="1" applyBorder="1" applyAlignment="1">
      <alignment horizontal="left" vertical="top" wrapText="1"/>
    </xf>
    <xf numFmtId="49" fontId="46" fillId="44" borderId="14" xfId="39" applyNumberFormat="1" applyFont="1" applyFill="1" applyBorder="1" applyAlignment="1">
      <alignment horizontal="left" vertical="top"/>
    </xf>
    <xf numFmtId="49" fontId="46" fillId="44" borderId="14" xfId="39" applyNumberFormat="1" applyFont="1" applyFill="1" applyBorder="1" applyAlignment="1">
      <alignment horizontal="center" vertical="top" wrapText="1"/>
    </xf>
    <xf numFmtId="3" fontId="46" fillId="44" borderId="14" xfId="39" applyNumberFormat="1" applyFont="1" applyFill="1" applyBorder="1" applyAlignment="1">
      <alignment vertical="top"/>
    </xf>
    <xf numFmtId="49" fontId="45" fillId="47" borderId="14" xfId="39" applyNumberFormat="1" applyFont="1" applyFill="1" applyBorder="1" applyAlignment="1">
      <alignment horizontal="left" vertical="top"/>
    </xf>
    <xf numFmtId="49" fontId="45" fillId="47" borderId="14" xfId="39" applyNumberFormat="1" applyFont="1" applyFill="1" applyBorder="1" applyAlignment="1">
      <alignment horizontal="left" vertical="top" wrapText="1"/>
    </xf>
    <xf numFmtId="49" fontId="45" fillId="47" borderId="14" xfId="39" applyNumberFormat="1" applyFont="1" applyFill="1" applyBorder="1" applyAlignment="1">
      <alignment horizontal="center" vertical="top" wrapText="1"/>
    </xf>
    <xf numFmtId="3" fontId="45" fillId="47" borderId="14" xfId="39" applyNumberFormat="1" applyFont="1" applyFill="1" applyBorder="1" applyAlignment="1">
      <alignment vertical="top"/>
    </xf>
    <xf numFmtId="1" fontId="46" fillId="0" borderId="14" xfId="101" applyNumberFormat="1" applyFont="1" applyFill="1" applyBorder="1" applyAlignment="1">
      <alignment horizontal="center" vertical="top"/>
    </xf>
    <xf numFmtId="49" fontId="45" fillId="45" borderId="14" xfId="39" applyNumberFormat="1" applyFont="1" applyFill="1" applyBorder="1" applyAlignment="1">
      <alignment horizontal="left" vertical="top" wrapText="1"/>
    </xf>
    <xf numFmtId="49" fontId="45" fillId="44" borderId="14" xfId="39" applyNumberFormat="1" applyFont="1" applyFill="1" applyBorder="1" applyAlignment="1">
      <alignment horizontal="left" vertical="top"/>
    </xf>
    <xf numFmtId="49" fontId="45" fillId="44" borderId="14" xfId="39" applyNumberFormat="1" applyFont="1" applyFill="1" applyBorder="1" applyAlignment="1">
      <alignment horizontal="left" vertical="top" wrapText="1"/>
    </xf>
    <xf numFmtId="49" fontId="45" fillId="44" borderId="14" xfId="39" applyNumberFormat="1" applyFont="1" applyFill="1" applyBorder="1" applyAlignment="1">
      <alignment horizontal="center" vertical="top" wrapText="1"/>
    </xf>
    <xf numFmtId="3" fontId="45" fillId="44" borderId="14" xfId="39" applyNumberFormat="1" applyFont="1" applyFill="1" applyBorder="1" applyAlignment="1">
      <alignment vertical="top"/>
    </xf>
    <xf numFmtId="1" fontId="46" fillId="0" borderId="14" xfId="39" applyNumberFormat="1" applyFont="1" applyFill="1" applyBorder="1" applyAlignment="1">
      <alignment horizontal="center" vertical="top"/>
    </xf>
    <xf numFmtId="49" fontId="46" fillId="0" borderId="14" xfId="43" applyNumberFormat="1" applyFont="1" applyFill="1" applyBorder="1" applyAlignment="1">
      <alignment horizontal="center" vertical="top" wrapText="1"/>
    </xf>
    <xf numFmtId="49" fontId="45" fillId="45" borderId="14" xfId="39" quotePrefix="1" applyNumberFormat="1" applyFont="1" applyFill="1" applyBorder="1" applyAlignment="1">
      <alignment vertical="top"/>
    </xf>
    <xf numFmtId="49" fontId="45" fillId="0" borderId="14" xfId="39" applyNumberFormat="1" applyFont="1" applyFill="1" applyBorder="1" applyAlignment="1">
      <alignment horizontal="left" vertical="top"/>
    </xf>
    <xf numFmtId="49" fontId="45" fillId="0" borderId="14" xfId="39" applyNumberFormat="1" applyFont="1" applyFill="1" applyBorder="1" applyAlignment="1">
      <alignment horizontal="left" vertical="top" wrapText="1"/>
    </xf>
    <xf numFmtId="9" fontId="45" fillId="0" borderId="14" xfId="43" applyFont="1" applyFill="1" applyBorder="1" applyAlignment="1">
      <alignment horizontal="center" vertical="top" wrapText="1"/>
    </xf>
    <xf numFmtId="0" fontId="45" fillId="0" borderId="14" xfId="101" applyNumberFormat="1" applyFont="1" applyFill="1" applyBorder="1" applyAlignment="1">
      <alignment horizontal="center" vertical="top" wrapText="1"/>
    </xf>
    <xf numFmtId="49" fontId="46" fillId="45" borderId="14" xfId="39" applyNumberFormat="1" applyFont="1" applyFill="1" applyBorder="1" applyAlignment="1">
      <alignment horizontal="center" vertical="top" wrapText="1"/>
    </xf>
    <xf numFmtId="165" fontId="49" fillId="0" borderId="0" xfId="39" applyNumberFormat="1" applyFont="1" applyAlignment="1">
      <alignment vertical="top"/>
    </xf>
    <xf numFmtId="3" fontId="45" fillId="0" borderId="0" xfId="39" applyNumberFormat="1" applyFont="1" applyBorder="1" applyAlignment="1">
      <alignment vertical="top"/>
    </xf>
    <xf numFmtId="0" fontId="46" fillId="0" borderId="0" xfId="39" applyFont="1" applyBorder="1" applyAlignment="1">
      <alignment vertical="top"/>
    </xf>
    <xf numFmtId="0" fontId="45" fillId="0" borderId="0" xfId="39" applyFont="1" applyBorder="1" applyAlignment="1">
      <alignment vertical="top"/>
    </xf>
    <xf numFmtId="0" fontId="45" fillId="0" borderId="0" xfId="39" applyFont="1" applyAlignment="1">
      <alignment vertical="top"/>
    </xf>
    <xf numFmtId="165" fontId="46" fillId="0" borderId="0" xfId="39" applyNumberFormat="1" applyFont="1" applyAlignment="1">
      <alignment vertical="top"/>
    </xf>
    <xf numFmtId="49" fontId="50" fillId="0" borderId="14" xfId="39" applyNumberFormat="1" applyFont="1" applyFill="1" applyBorder="1" applyAlignment="1">
      <alignment horizontal="center" vertical="top"/>
    </xf>
    <xf numFmtId="49" fontId="50" fillId="0" borderId="14" xfId="39" applyNumberFormat="1" applyFont="1" applyFill="1" applyBorder="1" applyAlignment="1">
      <alignment vertical="top"/>
    </xf>
    <xf numFmtId="49" fontId="50" fillId="44" borderId="14" xfId="39" applyNumberFormat="1" applyFont="1" applyFill="1" applyBorder="1" applyAlignment="1">
      <alignment horizontal="left" vertical="top"/>
    </xf>
    <xf numFmtId="49" fontId="50" fillId="44" borderId="14" xfId="39" applyNumberFormat="1" applyFont="1" applyFill="1" applyBorder="1" applyAlignment="1">
      <alignment horizontal="left" vertical="top" wrapText="1"/>
    </xf>
    <xf numFmtId="49" fontId="50" fillId="44" borderId="14" xfId="39" applyNumberFormat="1" applyFont="1" applyFill="1" applyBorder="1" applyAlignment="1">
      <alignment horizontal="center" vertical="top" wrapText="1"/>
    </xf>
    <xf numFmtId="3" fontId="50" fillId="44" borderId="14" xfId="39" applyNumberFormat="1" applyFont="1" applyFill="1" applyBorder="1" applyAlignment="1">
      <alignment vertical="top"/>
    </xf>
    <xf numFmtId="1" fontId="51" fillId="0" borderId="14" xfId="101" applyNumberFormat="1" applyFont="1" applyFill="1" applyBorder="1" applyAlignment="1">
      <alignment horizontal="center" vertical="top"/>
    </xf>
    <xf numFmtId="0" fontId="1" fillId="0" borderId="0" xfId="39" applyFont="1" applyBorder="1" applyAlignment="1">
      <alignment vertical="top"/>
    </xf>
    <xf numFmtId="0" fontId="1" fillId="44" borderId="0" xfId="39" applyFont="1" applyFill="1" applyBorder="1" applyAlignment="1">
      <alignment vertical="top"/>
    </xf>
    <xf numFmtId="0" fontId="1" fillId="44" borderId="0" xfId="39" applyFont="1" applyFill="1" applyBorder="1" applyAlignment="1"/>
    <xf numFmtId="0" fontId="1" fillId="44" borderId="14" xfId="39" applyFont="1" applyFill="1" applyBorder="1" applyAlignment="1"/>
    <xf numFmtId="49" fontId="45" fillId="48" borderId="14" xfId="39" applyNumberFormat="1" applyFont="1" applyFill="1" applyBorder="1" applyAlignment="1">
      <alignment horizontal="left" vertical="top"/>
    </xf>
    <xf numFmtId="49" fontId="45" fillId="48" borderId="14" xfId="39" applyNumberFormat="1" applyFont="1" applyFill="1" applyBorder="1" applyAlignment="1">
      <alignment horizontal="left" vertical="top" wrapText="1"/>
    </xf>
    <xf numFmtId="49" fontId="45" fillId="48" borderId="14" xfId="39" applyNumberFormat="1" applyFont="1" applyFill="1" applyBorder="1" applyAlignment="1">
      <alignment horizontal="center" vertical="top" wrapText="1"/>
    </xf>
    <xf numFmtId="3" fontId="45" fillId="48" borderId="14" xfId="39" applyNumberFormat="1" applyFont="1" applyFill="1" applyBorder="1" applyAlignment="1">
      <alignment vertical="top"/>
    </xf>
    <xf numFmtId="49" fontId="51" fillId="48" borderId="14" xfId="39" applyNumberFormat="1" applyFont="1" applyFill="1" applyBorder="1" applyAlignment="1">
      <alignment horizontal="left" vertical="top"/>
    </xf>
    <xf numFmtId="49" fontId="51" fillId="48" borderId="14" xfId="39" applyNumberFormat="1" applyFont="1" applyFill="1" applyBorder="1" applyAlignment="1">
      <alignment horizontal="left" vertical="top" wrapText="1"/>
    </xf>
    <xf numFmtId="49" fontId="51" fillId="48" borderId="14" xfId="39" applyNumberFormat="1" applyFont="1" applyFill="1" applyBorder="1" applyAlignment="1">
      <alignment horizontal="center" vertical="top" wrapText="1"/>
    </xf>
    <xf numFmtId="3" fontId="51" fillId="48" borderId="14" xfId="39" applyNumberFormat="1" applyFont="1" applyFill="1" applyBorder="1" applyAlignment="1">
      <alignment vertical="top"/>
    </xf>
    <xf numFmtId="3" fontId="46" fillId="48" borderId="14" xfId="39" applyNumberFormat="1" applyFont="1" applyFill="1" applyBorder="1" applyAlignment="1">
      <alignment vertical="top"/>
    </xf>
    <xf numFmtId="49" fontId="50" fillId="48" borderId="14" xfId="39" applyNumberFormat="1" applyFont="1" applyFill="1" applyBorder="1" applyAlignment="1">
      <alignment horizontal="center" vertical="top" wrapText="1"/>
    </xf>
    <xf numFmtId="49" fontId="46" fillId="48" borderId="14" xfId="39" applyNumberFormat="1" applyFont="1" applyFill="1" applyBorder="1" applyAlignment="1">
      <alignment horizontal="center" vertical="top" wrapText="1"/>
    </xf>
    <xf numFmtId="0" fontId="1" fillId="44" borderId="0" xfId="39" applyFont="1" applyFill="1" applyBorder="1" applyAlignment="1">
      <alignment vertical="center"/>
    </xf>
    <xf numFmtId="0" fontId="1" fillId="44" borderId="14" xfId="39" applyFont="1" applyFill="1" applyBorder="1" applyAlignment="1">
      <alignment vertical="center"/>
    </xf>
    <xf numFmtId="0" fontId="53" fillId="0" borderId="0" xfId="39" applyFont="1" applyAlignment="1">
      <alignment vertical="top"/>
    </xf>
    <xf numFmtId="0" fontId="54" fillId="23" borderId="23" xfId="39" applyFont="1" applyFill="1" applyBorder="1" applyAlignment="1">
      <alignment vertical="top"/>
    </xf>
    <xf numFmtId="0" fontId="54" fillId="23" borderId="24" xfId="39" applyFont="1" applyFill="1" applyBorder="1" applyAlignment="1">
      <alignment vertical="top"/>
    </xf>
    <xf numFmtId="0" fontId="54" fillId="23" borderId="26" xfId="39" applyFont="1" applyFill="1" applyBorder="1" applyAlignment="1">
      <alignment horizontal="center" vertical="top"/>
    </xf>
    <xf numFmtId="0" fontId="55" fillId="43" borderId="0" xfId="39" applyFont="1" applyFill="1" applyBorder="1" applyAlignment="1">
      <alignment vertical="top"/>
    </xf>
    <xf numFmtId="0" fontId="54" fillId="45" borderId="14" xfId="39" applyFont="1" applyFill="1" applyBorder="1" applyAlignment="1">
      <alignment horizontal="left" vertical="top" wrapText="1"/>
    </xf>
    <xf numFmtId="0" fontId="54" fillId="46" borderId="14" xfId="39" applyFont="1" applyFill="1" applyBorder="1" applyAlignment="1">
      <alignment horizontal="left" vertical="top" wrapText="1"/>
    </xf>
    <xf numFmtId="0" fontId="56" fillId="0" borderId="14" xfId="39" applyFont="1" applyFill="1" applyBorder="1" applyAlignment="1">
      <alignment horizontal="left" vertical="top" wrapText="1"/>
    </xf>
    <xf numFmtId="49" fontId="56" fillId="44" borderId="14" xfId="39" applyNumberFormat="1" applyFont="1" applyFill="1" applyBorder="1" applyAlignment="1">
      <alignment horizontal="left" vertical="top" wrapText="1"/>
    </xf>
    <xf numFmtId="0" fontId="56" fillId="44" borderId="14" xfId="39" applyFont="1" applyFill="1" applyBorder="1" applyAlignment="1">
      <alignment horizontal="left" vertical="top" wrapText="1"/>
    </xf>
    <xf numFmtId="0" fontId="54" fillId="47" borderId="14" xfId="39" applyFont="1" applyFill="1" applyBorder="1" applyAlignment="1">
      <alignment horizontal="left" vertical="top" wrapText="1"/>
    </xf>
    <xf numFmtId="0" fontId="57" fillId="44" borderId="14" xfId="39" applyFont="1" applyFill="1" applyBorder="1" applyAlignment="1">
      <alignment horizontal="left" vertical="top" wrapText="1"/>
    </xf>
    <xf numFmtId="0" fontId="54" fillId="48" borderId="14" xfId="39" applyFont="1" applyFill="1" applyBorder="1" applyAlignment="1">
      <alignment horizontal="left" vertical="top" wrapText="1"/>
    </xf>
    <xf numFmtId="0" fontId="54" fillId="44" borderId="14" xfId="39" applyFont="1" applyFill="1" applyBorder="1" applyAlignment="1">
      <alignment horizontal="left" vertical="top" wrapText="1"/>
    </xf>
    <xf numFmtId="49" fontId="54" fillId="48" borderId="14" xfId="39" applyNumberFormat="1" applyFont="1" applyFill="1" applyBorder="1" applyAlignment="1">
      <alignment horizontal="left" vertical="top" wrapText="1"/>
    </xf>
    <xf numFmtId="49" fontId="56" fillId="48" borderId="14" xfId="39" applyNumberFormat="1" applyFont="1" applyFill="1" applyBorder="1" applyAlignment="1">
      <alignment horizontal="left" vertical="top" wrapText="1"/>
    </xf>
    <xf numFmtId="0" fontId="56" fillId="45" borderId="14" xfId="39" applyFont="1" applyFill="1" applyBorder="1" applyAlignment="1">
      <alignment horizontal="left" vertical="top" wrapText="1"/>
    </xf>
    <xf numFmtId="0" fontId="56" fillId="48" borderId="14" xfId="39" applyFont="1" applyFill="1" applyBorder="1" applyAlignment="1">
      <alignment horizontal="left" vertical="top" wrapText="1"/>
    </xf>
    <xf numFmtId="0" fontId="57" fillId="48" borderId="14" xfId="39" applyFont="1" applyFill="1" applyBorder="1" applyAlignment="1">
      <alignment horizontal="left" vertical="top" wrapText="1"/>
    </xf>
    <xf numFmtId="49" fontId="57" fillId="48" borderId="14" xfId="39" applyNumberFormat="1" applyFont="1" applyFill="1" applyBorder="1" applyAlignment="1">
      <alignment horizontal="left" vertical="top" wrapText="1"/>
    </xf>
    <xf numFmtId="0" fontId="56" fillId="0" borderId="0" xfId="39" applyFont="1" applyBorder="1" applyAlignment="1">
      <alignment horizontal="center" vertical="top"/>
    </xf>
    <xf numFmtId="0" fontId="54" fillId="0" borderId="0" xfId="39" applyFont="1" applyBorder="1" applyAlignment="1">
      <alignment horizontal="center" vertical="top"/>
    </xf>
    <xf numFmtId="0" fontId="54" fillId="0" borderId="0" xfId="39" applyFont="1" applyAlignment="1">
      <alignment horizontal="center" vertical="top"/>
    </xf>
    <xf numFmtId="0" fontId="54" fillId="0" borderId="0" xfId="39" applyFont="1" applyAlignment="1">
      <alignment vertical="top"/>
    </xf>
    <xf numFmtId="0" fontId="56" fillId="0" borderId="0" xfId="39" applyFont="1" applyAlignment="1">
      <alignment vertical="top"/>
    </xf>
    <xf numFmtId="1" fontId="56" fillId="0" borderId="0" xfId="39" applyNumberFormat="1" applyFont="1" applyAlignment="1">
      <alignment horizontal="center" vertical="top"/>
    </xf>
    <xf numFmtId="49" fontId="45" fillId="45" borderId="14" xfId="39" applyNumberFormat="1" applyFont="1" applyFill="1" applyBorder="1" applyAlignment="1">
      <alignment horizontal="center" vertical="top" wrapText="1"/>
    </xf>
    <xf numFmtId="0" fontId="38" fillId="0" borderId="0" xfId="39" applyFont="1" applyAlignment="1">
      <alignment horizontal="left" vertical="top"/>
    </xf>
    <xf numFmtId="0" fontId="1" fillId="0" borderId="0" xfId="39" applyFont="1" applyAlignment="1">
      <alignment horizontal="left" vertical="top"/>
    </xf>
    <xf numFmtId="0" fontId="1" fillId="44" borderId="14" xfId="39" applyFont="1" applyFill="1" applyBorder="1" applyAlignment="1">
      <alignment vertical="top"/>
    </xf>
    <xf numFmtId="0" fontId="45" fillId="45" borderId="14" xfId="39" applyFont="1" applyFill="1" applyBorder="1" applyAlignment="1">
      <alignment horizontal="left" vertical="top"/>
    </xf>
    <xf numFmtId="0" fontId="38" fillId="0" borderId="0" xfId="39" applyFont="1" applyAlignment="1">
      <alignment horizontal="left" vertical="top" wrapText="1"/>
    </xf>
    <xf numFmtId="0" fontId="41" fillId="0" borderId="0" xfId="39" applyFont="1" applyAlignment="1">
      <alignment horizontal="center"/>
    </xf>
    <xf numFmtId="0" fontId="38" fillId="0" borderId="0" xfId="39" applyFont="1" applyAlignment="1">
      <alignment horizontal="justify" wrapText="1"/>
    </xf>
    <xf numFmtId="0" fontId="38" fillId="0" borderId="0" xfId="0" applyFont="1" applyAlignment="1"/>
    <xf numFmtId="49" fontId="45" fillId="0" borderId="14" xfId="39" applyNumberFormat="1" applyFont="1" applyFill="1" applyBorder="1" applyAlignment="1">
      <alignment horizontal="center" vertical="top" textRotation="90" wrapText="1"/>
    </xf>
    <xf numFmtId="3" fontId="45" fillId="23" borderId="27" xfId="39" applyNumberFormat="1" applyFont="1" applyFill="1" applyBorder="1" applyAlignment="1">
      <alignment horizontal="center" vertical="top" wrapText="1"/>
    </xf>
    <xf numFmtId="3" fontId="45" fillId="23" borderId="28" xfId="39" applyNumberFormat="1" applyFont="1" applyFill="1" applyBorder="1" applyAlignment="1">
      <alignment horizontal="center" vertical="top" wrapText="1"/>
    </xf>
    <xf numFmtId="3" fontId="45" fillId="23" borderId="29" xfId="39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2" fillId="0" borderId="0" xfId="39" applyFont="1" applyAlignment="1">
      <alignment horizontal="left" wrapText="1"/>
    </xf>
    <xf numFmtId="0" fontId="41" fillId="0" borderId="0" xfId="39" applyFont="1" applyAlignment="1">
      <alignment horizontal="center" wrapText="1"/>
    </xf>
    <xf numFmtId="49" fontId="45" fillId="0" borderId="19" xfId="39" applyNumberFormat="1" applyFont="1" applyFill="1" applyBorder="1" applyAlignment="1">
      <alignment horizontal="center" vertical="top" textRotation="90" wrapText="1"/>
    </xf>
    <xf numFmtId="49" fontId="45" fillId="0" borderId="20" xfId="39" applyNumberFormat="1" applyFont="1" applyFill="1" applyBorder="1" applyAlignment="1">
      <alignment horizontal="center" vertical="top" textRotation="90" wrapText="1"/>
    </xf>
    <xf numFmtId="49" fontId="45" fillId="0" borderId="21" xfId="39" applyNumberFormat="1" applyFont="1" applyFill="1" applyBorder="1" applyAlignment="1">
      <alignment horizontal="center" vertical="top" textRotation="90" wrapText="1"/>
    </xf>
    <xf numFmtId="49" fontId="45" fillId="45" borderId="16" xfId="39" applyNumberFormat="1" applyFont="1" applyFill="1" applyBorder="1" applyAlignment="1">
      <alignment horizontal="center" vertical="top" wrapText="1"/>
    </xf>
    <xf numFmtId="49" fontId="45" fillId="45" borderId="17" xfId="39" applyNumberFormat="1" applyFont="1" applyFill="1" applyBorder="1" applyAlignment="1">
      <alignment horizontal="center" vertical="top" wrapText="1"/>
    </xf>
    <xf numFmtId="0" fontId="45" fillId="45" borderId="16" xfId="39" applyFont="1" applyFill="1" applyBorder="1" applyAlignment="1">
      <alignment horizontal="center"/>
    </xf>
    <xf numFmtId="0" fontId="45" fillId="45" borderId="17" xfId="39" applyFont="1" applyFill="1" applyBorder="1" applyAlignment="1">
      <alignment horizontal="center"/>
    </xf>
    <xf numFmtId="0" fontId="45" fillId="45" borderId="18" xfId="39" applyFont="1" applyFill="1" applyBorder="1" applyAlignment="1">
      <alignment horizontal="center"/>
    </xf>
    <xf numFmtId="49" fontId="45" fillId="0" borderId="19" xfId="39" applyNumberFormat="1" applyFont="1" applyFill="1" applyBorder="1" applyAlignment="1">
      <alignment horizontal="center" vertical="center" textRotation="90" wrapText="1"/>
    </xf>
    <xf numFmtId="49" fontId="45" fillId="0" borderId="20" xfId="39" applyNumberFormat="1" applyFont="1" applyFill="1" applyBorder="1" applyAlignment="1">
      <alignment horizontal="center" vertical="center" textRotation="90" wrapText="1"/>
    </xf>
    <xf numFmtId="49" fontId="45" fillId="0" borderId="21" xfId="39" applyNumberFormat="1" applyFont="1" applyFill="1" applyBorder="1" applyAlignment="1">
      <alignment horizontal="center" vertical="center" textRotation="90" wrapText="1"/>
    </xf>
    <xf numFmtId="3" fontId="45" fillId="23" borderId="22" xfId="39" applyNumberFormat="1" applyFont="1" applyFill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49" fontId="52" fillId="45" borderId="14" xfId="0" applyNumberFormat="1" applyFont="1" applyFill="1" applyBorder="1" applyAlignment="1">
      <alignment horizontal="center" vertical="top" wrapText="1"/>
    </xf>
  </cellXfs>
  <cellStyles count="10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KeyStyle" xfId="35"/>
    <cellStyle name="Linked Cell" xfId="36"/>
    <cellStyle name="Neutral" xfId="37"/>
    <cellStyle name="Normal_F3_Funkcije" xfId="38"/>
    <cellStyle name="Normalno" xfId="0" builtinId="0"/>
    <cellStyle name="Normalno 2" xfId="39"/>
    <cellStyle name="Note" xfId="40"/>
    <cellStyle name="Obično_B_E4_GFS4 stipe" xfId="41"/>
    <cellStyle name="Output" xfId="42"/>
    <cellStyle name="Postotak" xfId="43" builtinId="5"/>
    <cellStyle name="SAPBEXaggData" xfId="44"/>
    <cellStyle name="SAPBEXaggDataEmph" xfId="45"/>
    <cellStyle name="SAPBEXaggItem" xfId="46"/>
    <cellStyle name="SAPBEXaggItemX" xfId="47"/>
    <cellStyle name="SAPBEXchaText" xfId="48"/>
    <cellStyle name="SAPBEXexcBad7" xfId="49"/>
    <cellStyle name="SAPBEXexcBad8" xfId="50"/>
    <cellStyle name="SAPBEXexcBad9" xfId="51"/>
    <cellStyle name="SAPBEXexcCritical4" xfId="52"/>
    <cellStyle name="SAPBEXexcCritical5" xfId="53"/>
    <cellStyle name="SAPBEXexcCritical6" xfId="54"/>
    <cellStyle name="SAPBEXexcGood1" xfId="55"/>
    <cellStyle name="SAPBEXexcGood2" xfId="56"/>
    <cellStyle name="SAPBEXexcGood3" xfId="57"/>
    <cellStyle name="SAPBEXfilterDrill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 2" xfId="65"/>
    <cellStyle name="SAPBEXHLevel0_CGG knjiga" xfId="66"/>
    <cellStyle name="SAPBEXHLevel0X" xfId="67"/>
    <cellStyle name="SAPBEXHLevel1" xfId="68"/>
    <cellStyle name="SAPBEXHLevel1 2" xfId="69"/>
    <cellStyle name="SAPBEXHLevel1_CGG knjiga" xfId="70"/>
    <cellStyle name="SAPBEXHLevel1X" xfId="71"/>
    <cellStyle name="SAPBEXHLevel2" xfId="72"/>
    <cellStyle name="SAPBEXHLevel2 2" xfId="73"/>
    <cellStyle name="SAPBEXHLevel2_LG i DP rashodi 2013-2015" xfId="74"/>
    <cellStyle name="SAPBEXHLevel2X" xfId="75"/>
    <cellStyle name="SAPBEXHLevel3" xfId="76"/>
    <cellStyle name="SAPBEXHLevel3X" xfId="77"/>
    <cellStyle name="SAPBEXinputData" xfId="78"/>
    <cellStyle name="SAPBEXresData" xfId="79"/>
    <cellStyle name="SAPBEXresDataEmph" xfId="80"/>
    <cellStyle name="SAPBEXresItem" xfId="81"/>
    <cellStyle name="SAPBEXresItemX" xfId="82"/>
    <cellStyle name="SAPBEXstdData" xfId="83"/>
    <cellStyle name="SAPBEXstdDataEmph" xfId="84"/>
    <cellStyle name="SAPBEXstdItem" xfId="85"/>
    <cellStyle name="SAPBEXstdItemX" xfId="86"/>
    <cellStyle name="SAPBEXtitle" xfId="87"/>
    <cellStyle name="SAPBEXundefined" xfId="88"/>
    <cellStyle name="SEM-BPS-data" xfId="89"/>
    <cellStyle name="SEM-BPS-head" xfId="90"/>
    <cellStyle name="SEM-BPS-headdata" xfId="91"/>
    <cellStyle name="SEM-BPS-headkey" xfId="92"/>
    <cellStyle name="SEM-BPS-input-on" xfId="93"/>
    <cellStyle name="SEM-BPS-key" xfId="94"/>
    <cellStyle name="SEM-BPS-sub1" xfId="95"/>
    <cellStyle name="SEM-BPS-sub2" xfId="96"/>
    <cellStyle name="SEM-BPS-total" xfId="97"/>
    <cellStyle name="Title" xfId="98"/>
    <cellStyle name="Total" xfId="99"/>
    <cellStyle name="Warning Text" xfId="100"/>
    <cellStyle name="Zarez 2" xfId="101"/>
    <cellStyle name="ZYPLAN0507" xfId="102"/>
    <cellStyle name="zyRazdjel" xfId="1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U113"/>
  <sheetViews>
    <sheetView tabSelected="1" topLeftCell="A100" zoomScale="91" zoomScaleNormal="91" workbookViewId="0">
      <selection activeCell="J111" sqref="J111"/>
    </sheetView>
  </sheetViews>
  <sheetFormatPr defaultRowHeight="12.75" x14ac:dyDescent="0.2"/>
  <cols>
    <col min="1" max="1" width="7.5703125" style="1" customWidth="1"/>
    <col min="2" max="2" width="9.28515625" style="33" customWidth="1"/>
    <col min="3" max="3" width="6.5703125" style="33" bestFit="1" customWidth="1"/>
    <col min="4" max="4" width="7" style="33" customWidth="1"/>
    <col min="5" max="5" width="6.5703125" style="33" customWidth="1"/>
    <col min="6" max="6" width="13.7109375" style="30" customWidth="1"/>
    <col min="7" max="7" width="45.85546875" style="30" customWidth="1"/>
    <col min="8" max="8" width="13" style="167" customWidth="1"/>
    <col min="9" max="9" width="12" style="30" customWidth="1"/>
    <col min="10" max="10" width="34.5703125" style="139" customWidth="1"/>
    <col min="11" max="11" width="11.7109375" style="109" customWidth="1"/>
    <col min="12" max="12" width="12.42578125" style="109" customWidth="1"/>
    <col min="13" max="13" width="9.140625" style="26"/>
    <col min="14" max="125" width="9.140625" style="3"/>
    <col min="126" max="16384" width="9.140625" style="2"/>
  </cols>
  <sheetData>
    <row r="2" spans="1:125" s="5" customFormat="1" ht="15" customHeight="1" x14ac:dyDescent="0.3">
      <c r="A2" s="172" t="s">
        <v>294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</row>
    <row r="3" spans="1:125" s="5" customFormat="1" ht="18" customHeight="1" x14ac:dyDescent="0.3">
      <c r="A3" s="178" t="s">
        <v>326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3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25" s="5" customFormat="1" ht="12.75" customHeight="1" x14ac:dyDescent="0.3">
      <c r="A4" s="180" t="s">
        <v>193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</row>
    <row r="5" spans="1:125" s="5" customFormat="1" ht="20.25" customHeight="1" x14ac:dyDescent="0.3">
      <c r="A5" s="179" t="s">
        <v>295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</row>
    <row r="6" spans="1:125" ht="27.75" customHeight="1" x14ac:dyDescent="0.2">
      <c r="A6" s="192" t="s">
        <v>196</v>
      </c>
      <c r="B6" s="193"/>
      <c r="C6" s="175" t="s">
        <v>97</v>
      </c>
      <c r="D6" s="176"/>
      <c r="E6" s="177"/>
      <c r="F6" s="50" t="s">
        <v>15</v>
      </c>
      <c r="G6" s="50"/>
      <c r="H6" s="50"/>
      <c r="I6" s="50"/>
      <c r="J6" s="140"/>
      <c r="K6" s="51" t="s">
        <v>323</v>
      </c>
      <c r="L6" s="51" t="s">
        <v>324</v>
      </c>
    </row>
    <row r="7" spans="1:125" ht="27" x14ac:dyDescent="0.2">
      <c r="A7" s="194"/>
      <c r="B7" s="195"/>
      <c r="C7" s="52" t="s">
        <v>98</v>
      </c>
      <c r="D7" s="53" t="s">
        <v>99</v>
      </c>
      <c r="E7" s="54" t="s">
        <v>100</v>
      </c>
      <c r="F7" s="55" t="s">
        <v>1</v>
      </c>
      <c r="G7" s="55"/>
      <c r="H7" s="53" t="s">
        <v>296</v>
      </c>
      <c r="I7" s="53" t="s">
        <v>0</v>
      </c>
      <c r="J7" s="141"/>
      <c r="K7" s="56">
        <v>2019</v>
      </c>
      <c r="L7" s="56" t="s">
        <v>325</v>
      </c>
    </row>
    <row r="8" spans="1:125" ht="27.75" thickBot="1" x14ac:dyDescent="0.3">
      <c r="A8" s="57" t="s">
        <v>9</v>
      </c>
      <c r="B8" s="58" t="s">
        <v>10</v>
      </c>
      <c r="C8" s="59"/>
      <c r="D8" s="58"/>
      <c r="E8" s="60"/>
      <c r="F8" s="61" t="s">
        <v>2</v>
      </c>
      <c r="G8" s="62" t="s">
        <v>16</v>
      </c>
      <c r="H8" s="60">
        <v>2018</v>
      </c>
      <c r="I8" s="60">
        <v>2019</v>
      </c>
      <c r="J8" s="142" t="s">
        <v>19</v>
      </c>
      <c r="K8" s="63">
        <v>4</v>
      </c>
      <c r="L8" s="63">
        <v>5</v>
      </c>
    </row>
    <row r="9" spans="1:125" ht="14.25" thickTop="1" x14ac:dyDescent="0.25">
      <c r="A9" s="64"/>
      <c r="B9" s="65"/>
      <c r="C9" s="66"/>
      <c r="D9" s="67"/>
      <c r="E9" s="68"/>
      <c r="F9" s="69"/>
      <c r="G9" s="69"/>
      <c r="H9" s="69"/>
      <c r="I9" s="69"/>
      <c r="J9" s="143" t="s">
        <v>3</v>
      </c>
      <c r="K9" s="70"/>
      <c r="L9" s="70"/>
    </row>
    <row r="10" spans="1:125" s="6" customFormat="1" ht="19.5" customHeight="1" x14ac:dyDescent="0.2">
      <c r="A10" s="189" t="s">
        <v>7</v>
      </c>
      <c r="B10" s="174" t="s">
        <v>11</v>
      </c>
      <c r="C10" s="72" t="s">
        <v>101</v>
      </c>
      <c r="D10" s="73" t="s">
        <v>102</v>
      </c>
      <c r="E10" s="74"/>
      <c r="F10" s="75" t="s">
        <v>28</v>
      </c>
      <c r="G10" s="76" t="s">
        <v>20</v>
      </c>
      <c r="H10" s="165"/>
      <c r="I10" s="77"/>
      <c r="J10" s="144"/>
      <c r="K10" s="78">
        <f>SUM(K11)</f>
        <v>416000</v>
      </c>
      <c r="L10" s="78">
        <f t="shared" ref="L10" si="0">SUM(L11)</f>
        <v>188316.04</v>
      </c>
      <c r="M10" s="2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</row>
    <row r="11" spans="1:125" s="6" customFormat="1" ht="13.5" x14ac:dyDescent="0.2">
      <c r="A11" s="190"/>
      <c r="B11" s="174"/>
      <c r="C11" s="72" t="s">
        <v>101</v>
      </c>
      <c r="D11" s="73" t="s">
        <v>102</v>
      </c>
      <c r="E11" s="74"/>
      <c r="F11" s="79" t="s">
        <v>5</v>
      </c>
      <c r="G11" s="80" t="s">
        <v>29</v>
      </c>
      <c r="H11" s="81"/>
      <c r="I11" s="81"/>
      <c r="J11" s="145"/>
      <c r="K11" s="82">
        <f>SUM(K12:K18)</f>
        <v>416000</v>
      </c>
      <c r="L11" s="82">
        <f>SUM(L12:L17)</f>
        <v>188316.04</v>
      </c>
      <c r="M11" s="2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</row>
    <row r="12" spans="1:125" s="27" customFormat="1" ht="26.25" customHeight="1" x14ac:dyDescent="0.2">
      <c r="A12" s="190"/>
      <c r="B12" s="174"/>
      <c r="C12" s="115" t="s">
        <v>101</v>
      </c>
      <c r="D12" s="116" t="s">
        <v>102</v>
      </c>
      <c r="E12" s="121"/>
      <c r="F12" s="83" t="s">
        <v>21</v>
      </c>
      <c r="G12" s="84" t="s">
        <v>22</v>
      </c>
      <c r="H12" s="85" t="s">
        <v>156</v>
      </c>
      <c r="I12" s="85" t="s">
        <v>155</v>
      </c>
      <c r="J12" s="146" t="s">
        <v>214</v>
      </c>
      <c r="K12" s="86">
        <v>0</v>
      </c>
      <c r="L12" s="86">
        <v>32283.14</v>
      </c>
      <c r="M12" s="122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</row>
    <row r="13" spans="1:125" s="27" customFormat="1" ht="17.25" customHeight="1" x14ac:dyDescent="0.2">
      <c r="A13" s="190"/>
      <c r="B13" s="174"/>
      <c r="C13" s="72" t="s">
        <v>101</v>
      </c>
      <c r="D13" s="73" t="s">
        <v>102</v>
      </c>
      <c r="E13" s="74"/>
      <c r="F13" s="83" t="s">
        <v>23</v>
      </c>
      <c r="G13" s="84" t="s">
        <v>27</v>
      </c>
      <c r="H13" s="85" t="s">
        <v>156</v>
      </c>
      <c r="I13" s="85" t="s">
        <v>156</v>
      </c>
      <c r="J13" s="146" t="s">
        <v>214</v>
      </c>
      <c r="K13" s="86">
        <v>350000</v>
      </c>
      <c r="L13" s="86">
        <v>145000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</row>
    <row r="14" spans="1:125" s="27" customFormat="1" ht="18.75" customHeight="1" x14ac:dyDescent="0.2">
      <c r="A14" s="190"/>
      <c r="B14" s="174"/>
      <c r="C14" s="72" t="s">
        <v>101</v>
      </c>
      <c r="D14" s="73" t="s">
        <v>102</v>
      </c>
      <c r="E14" s="74"/>
      <c r="F14" s="83" t="s">
        <v>24</v>
      </c>
      <c r="G14" s="84" t="s">
        <v>30</v>
      </c>
      <c r="H14" s="85" t="s">
        <v>181</v>
      </c>
      <c r="I14" s="85" t="s">
        <v>181</v>
      </c>
      <c r="J14" s="147" t="s">
        <v>215</v>
      </c>
      <c r="K14" s="86">
        <v>15000</v>
      </c>
      <c r="L14" s="86">
        <v>11032.9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</row>
    <row r="15" spans="1:125" s="27" customFormat="1" ht="15" customHeight="1" x14ac:dyDescent="0.2">
      <c r="A15" s="190"/>
      <c r="B15" s="174"/>
      <c r="C15" s="72" t="s">
        <v>101</v>
      </c>
      <c r="D15" s="73" t="s">
        <v>102</v>
      </c>
      <c r="E15" s="74"/>
      <c r="F15" s="83" t="s">
        <v>25</v>
      </c>
      <c r="G15" s="84" t="s">
        <v>31</v>
      </c>
      <c r="H15" s="85" t="s">
        <v>158</v>
      </c>
      <c r="I15" s="85" t="s">
        <v>158</v>
      </c>
      <c r="J15" s="146" t="s">
        <v>216</v>
      </c>
      <c r="K15" s="86">
        <v>6000</v>
      </c>
      <c r="L15" s="86">
        <v>0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</row>
    <row r="16" spans="1:125" s="27" customFormat="1" ht="29.25" customHeight="1" x14ac:dyDescent="0.2">
      <c r="A16" s="190"/>
      <c r="B16" s="174"/>
      <c r="C16" s="72" t="s">
        <v>101</v>
      </c>
      <c r="D16" s="73" t="s">
        <v>102</v>
      </c>
      <c r="E16" s="74"/>
      <c r="F16" s="83" t="s">
        <v>26</v>
      </c>
      <c r="G16" s="84" t="s">
        <v>32</v>
      </c>
      <c r="H16" s="85" t="s">
        <v>205</v>
      </c>
      <c r="I16" s="85" t="s">
        <v>205</v>
      </c>
      <c r="J16" s="146" t="s">
        <v>217</v>
      </c>
      <c r="K16" s="86">
        <v>20000</v>
      </c>
      <c r="L16" s="86">
        <v>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</row>
    <row r="17" spans="1:125" s="8" customFormat="1" ht="15.75" customHeight="1" x14ac:dyDescent="0.2">
      <c r="A17" s="190"/>
      <c r="B17" s="174"/>
      <c r="C17" s="72" t="s">
        <v>101</v>
      </c>
      <c r="D17" s="73" t="s">
        <v>102</v>
      </c>
      <c r="E17" s="74"/>
      <c r="F17" s="88" t="s">
        <v>151</v>
      </c>
      <c r="G17" s="87" t="s">
        <v>33</v>
      </c>
      <c r="H17" s="89" t="s">
        <v>185</v>
      </c>
      <c r="I17" s="89" t="s">
        <v>297</v>
      </c>
      <c r="J17" s="148" t="s">
        <v>218</v>
      </c>
      <c r="K17" s="90">
        <v>5000</v>
      </c>
      <c r="L17" s="90">
        <v>0</v>
      </c>
      <c r="M17" s="2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s="8" customFormat="1" ht="15.75" customHeight="1" x14ac:dyDescent="0.2">
      <c r="A18" s="190"/>
      <c r="B18" s="174"/>
      <c r="C18" s="72" t="s">
        <v>101</v>
      </c>
      <c r="D18" s="73" t="s">
        <v>102</v>
      </c>
      <c r="E18" s="74"/>
      <c r="F18" s="88" t="s">
        <v>298</v>
      </c>
      <c r="G18" s="87" t="s">
        <v>299</v>
      </c>
      <c r="H18" s="89" t="s">
        <v>199</v>
      </c>
      <c r="I18" s="89" t="s">
        <v>161</v>
      </c>
      <c r="J18" s="148" t="s">
        <v>300</v>
      </c>
      <c r="K18" s="90">
        <v>20000</v>
      </c>
      <c r="L18" s="90">
        <v>0</v>
      </c>
      <c r="M18" s="2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s="8" customFormat="1" ht="19.5" customHeight="1" x14ac:dyDescent="0.2">
      <c r="A19" s="190"/>
      <c r="B19" s="174"/>
      <c r="C19" s="72" t="s">
        <v>101</v>
      </c>
      <c r="D19" s="73" t="s">
        <v>102</v>
      </c>
      <c r="E19" s="74"/>
      <c r="F19" s="75" t="s">
        <v>34</v>
      </c>
      <c r="G19" s="76" t="s">
        <v>35</v>
      </c>
      <c r="H19" s="165"/>
      <c r="I19" s="77"/>
      <c r="J19" s="144"/>
      <c r="K19" s="78">
        <f>SUM(K20+K24+K26+K28+K36+K39)</f>
        <v>2000000</v>
      </c>
      <c r="L19" s="78">
        <f t="shared" ref="L19" si="1">SUM(L20+L24+L26+L28+L36+L39)</f>
        <v>1115543.95</v>
      </c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s="8" customFormat="1" ht="19.5" customHeight="1" x14ac:dyDescent="0.2">
      <c r="A20" s="190"/>
      <c r="B20" s="174"/>
      <c r="C20" s="72" t="s">
        <v>101</v>
      </c>
      <c r="D20" s="73" t="s">
        <v>102</v>
      </c>
      <c r="E20" s="74"/>
      <c r="F20" s="91" t="s">
        <v>4</v>
      </c>
      <c r="G20" s="92" t="s">
        <v>36</v>
      </c>
      <c r="H20" s="93"/>
      <c r="I20" s="93"/>
      <c r="J20" s="149"/>
      <c r="K20" s="94">
        <f>SUM(K21:K23)</f>
        <v>260000</v>
      </c>
      <c r="L20" s="94">
        <f>SUM(L21:L23)</f>
        <v>118722.45</v>
      </c>
      <c r="M20" s="2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s="8" customFormat="1" ht="19.5" customHeight="1" x14ac:dyDescent="0.2">
      <c r="A21" s="190"/>
      <c r="B21" s="174"/>
      <c r="C21" s="72" t="s">
        <v>101</v>
      </c>
      <c r="D21" s="73" t="s">
        <v>102</v>
      </c>
      <c r="E21" s="74"/>
      <c r="F21" s="88" t="s">
        <v>37</v>
      </c>
      <c r="G21" s="87" t="s">
        <v>186</v>
      </c>
      <c r="H21" s="89" t="s">
        <v>206</v>
      </c>
      <c r="I21" s="89" t="s">
        <v>206</v>
      </c>
      <c r="J21" s="148" t="s">
        <v>219</v>
      </c>
      <c r="K21" s="90">
        <v>80000</v>
      </c>
      <c r="L21" s="90">
        <v>39887.449999999997</v>
      </c>
      <c r="M21" s="2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s="8" customFormat="1" ht="23.25" customHeight="1" x14ac:dyDescent="0.2">
      <c r="A22" s="190"/>
      <c r="B22" s="174"/>
      <c r="C22" s="72" t="s">
        <v>101</v>
      </c>
      <c r="D22" s="73" t="s">
        <v>102</v>
      </c>
      <c r="E22" s="74"/>
      <c r="F22" s="88" t="s">
        <v>38</v>
      </c>
      <c r="G22" s="87" t="s">
        <v>40</v>
      </c>
      <c r="H22" s="89" t="s">
        <v>289</v>
      </c>
      <c r="I22" s="89" t="s">
        <v>289</v>
      </c>
      <c r="J22" s="148" t="s">
        <v>288</v>
      </c>
      <c r="K22" s="90">
        <v>150000</v>
      </c>
      <c r="L22" s="90">
        <v>78835</v>
      </c>
      <c r="M22" s="24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s="8" customFormat="1" ht="19.5" customHeight="1" x14ac:dyDescent="0.2">
      <c r="A23" s="190"/>
      <c r="B23" s="174"/>
      <c r="C23" s="72" t="s">
        <v>101</v>
      </c>
      <c r="D23" s="73" t="s">
        <v>102</v>
      </c>
      <c r="E23" s="74"/>
      <c r="F23" s="88" t="s">
        <v>39</v>
      </c>
      <c r="G23" s="87" t="s">
        <v>41</v>
      </c>
      <c r="H23" s="89" t="s">
        <v>158</v>
      </c>
      <c r="I23" s="89" t="s">
        <v>158</v>
      </c>
      <c r="J23" s="148" t="s">
        <v>220</v>
      </c>
      <c r="K23" s="90">
        <v>30000</v>
      </c>
      <c r="L23" s="90">
        <v>0</v>
      </c>
      <c r="M23" s="2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s="8" customFormat="1" ht="19.5" customHeight="1" x14ac:dyDescent="0.2">
      <c r="A24" s="190"/>
      <c r="B24" s="174"/>
      <c r="C24" s="72" t="s">
        <v>101</v>
      </c>
      <c r="D24" s="73" t="s">
        <v>102</v>
      </c>
      <c r="E24" s="74"/>
      <c r="F24" s="91" t="s">
        <v>43</v>
      </c>
      <c r="G24" s="92" t="s">
        <v>44</v>
      </c>
      <c r="H24" s="93"/>
      <c r="I24" s="93"/>
      <c r="J24" s="149"/>
      <c r="K24" s="94">
        <f>SUM(K25)</f>
        <v>100000</v>
      </c>
      <c r="L24" s="94">
        <f>SUM(L25)</f>
        <v>43052.5</v>
      </c>
      <c r="M24" s="2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s="8" customFormat="1" ht="19.5" customHeight="1" x14ac:dyDescent="0.2">
      <c r="A25" s="190"/>
      <c r="B25" s="174"/>
      <c r="C25" s="72" t="s">
        <v>101</v>
      </c>
      <c r="D25" s="73" t="s">
        <v>102</v>
      </c>
      <c r="E25" s="95"/>
      <c r="F25" s="88" t="s">
        <v>45</v>
      </c>
      <c r="G25" s="87" t="s">
        <v>46</v>
      </c>
      <c r="H25" s="89" t="s">
        <v>195</v>
      </c>
      <c r="I25" s="89" t="s">
        <v>195</v>
      </c>
      <c r="J25" s="148" t="s">
        <v>221</v>
      </c>
      <c r="K25" s="90">
        <v>100000</v>
      </c>
      <c r="L25" s="90">
        <v>43052.5</v>
      </c>
      <c r="M25" s="2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s="8" customFormat="1" ht="19.5" customHeight="1" x14ac:dyDescent="0.2">
      <c r="A26" s="190"/>
      <c r="B26" s="174"/>
      <c r="C26" s="72" t="s">
        <v>101</v>
      </c>
      <c r="D26" s="73" t="s">
        <v>102</v>
      </c>
      <c r="E26" s="74"/>
      <c r="F26" s="91" t="s">
        <v>318</v>
      </c>
      <c r="G26" s="92" t="s">
        <v>319</v>
      </c>
      <c r="H26" s="93"/>
      <c r="I26" s="93"/>
      <c r="J26" s="149"/>
      <c r="K26" s="94">
        <f>SUM(K27)</f>
        <v>100000</v>
      </c>
      <c r="L26" s="94">
        <f>SUM(L27)</f>
        <v>0</v>
      </c>
      <c r="M26" s="2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s="8" customFormat="1" ht="19.5" customHeight="1" x14ac:dyDescent="0.2">
      <c r="A27" s="190"/>
      <c r="B27" s="174"/>
      <c r="C27" s="72" t="s">
        <v>101</v>
      </c>
      <c r="D27" s="73" t="s">
        <v>102</v>
      </c>
      <c r="E27" s="95"/>
      <c r="F27" s="88" t="s">
        <v>320</v>
      </c>
      <c r="G27" s="87" t="s">
        <v>321</v>
      </c>
      <c r="H27" s="89"/>
      <c r="I27" s="89" t="s">
        <v>195</v>
      </c>
      <c r="J27" s="148" t="s">
        <v>221</v>
      </c>
      <c r="K27" s="90">
        <v>100000</v>
      </c>
      <c r="L27" s="90">
        <v>0</v>
      </c>
      <c r="M27" s="2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s="8" customFormat="1" ht="19.5" customHeight="1" x14ac:dyDescent="0.2">
      <c r="A28" s="190"/>
      <c r="B28" s="174"/>
      <c r="C28" s="72" t="s">
        <v>101</v>
      </c>
      <c r="D28" s="73" t="s">
        <v>102</v>
      </c>
      <c r="E28" s="74"/>
      <c r="F28" s="91" t="s">
        <v>42</v>
      </c>
      <c r="G28" s="92" t="s">
        <v>47</v>
      </c>
      <c r="H28" s="93"/>
      <c r="I28" s="93"/>
      <c r="J28" s="149"/>
      <c r="K28" s="94">
        <f>SUM(K29:K35)</f>
        <v>970000</v>
      </c>
      <c r="L28" s="94">
        <f>SUM(L29:L35)</f>
        <v>429299</v>
      </c>
      <c r="M28" s="2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s="125" customFormat="1" ht="19.5" customHeight="1" x14ac:dyDescent="0.2">
      <c r="A29" s="190"/>
      <c r="B29" s="174"/>
      <c r="C29" s="72" t="s">
        <v>101</v>
      </c>
      <c r="D29" s="73" t="s">
        <v>102</v>
      </c>
      <c r="E29" s="95"/>
      <c r="F29" s="88" t="s">
        <v>48</v>
      </c>
      <c r="G29" s="87" t="s">
        <v>49</v>
      </c>
      <c r="H29" s="89" t="s">
        <v>207</v>
      </c>
      <c r="I29" s="89" t="s">
        <v>301</v>
      </c>
      <c r="J29" s="148" t="s">
        <v>222</v>
      </c>
      <c r="K29" s="90">
        <v>200000</v>
      </c>
      <c r="L29" s="90">
        <v>54387</v>
      </c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</row>
    <row r="30" spans="1:125" s="8" customFormat="1" ht="19.5" customHeight="1" x14ac:dyDescent="0.2">
      <c r="A30" s="190"/>
      <c r="B30" s="174"/>
      <c r="C30" s="72" t="s">
        <v>101</v>
      </c>
      <c r="D30" s="73" t="s">
        <v>102</v>
      </c>
      <c r="E30" s="95"/>
      <c r="F30" s="88" t="s">
        <v>50</v>
      </c>
      <c r="G30" s="87" t="s">
        <v>51</v>
      </c>
      <c r="H30" s="89" t="s">
        <v>201</v>
      </c>
      <c r="I30" s="89" t="s">
        <v>201</v>
      </c>
      <c r="J30" s="148" t="s">
        <v>223</v>
      </c>
      <c r="K30" s="90">
        <v>100000</v>
      </c>
      <c r="L30" s="90">
        <v>183337</v>
      </c>
      <c r="M30" s="2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s="8" customFormat="1" ht="19.5" customHeight="1" x14ac:dyDescent="0.2">
      <c r="A31" s="190"/>
      <c r="B31" s="174"/>
      <c r="C31" s="72" t="s">
        <v>101</v>
      </c>
      <c r="D31" s="73" t="s">
        <v>102</v>
      </c>
      <c r="E31" s="95"/>
      <c r="F31" s="88" t="s">
        <v>52</v>
      </c>
      <c r="G31" s="87" t="s">
        <v>187</v>
      </c>
      <c r="H31" s="89" t="s">
        <v>188</v>
      </c>
      <c r="I31" s="89" t="s">
        <v>188</v>
      </c>
      <c r="J31" s="148" t="s">
        <v>224</v>
      </c>
      <c r="K31" s="90">
        <v>20000</v>
      </c>
      <c r="L31" s="90">
        <v>0</v>
      </c>
      <c r="M31" s="24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s="168" customFormat="1" ht="29.25" customHeight="1" x14ac:dyDescent="0.2">
      <c r="A32" s="190"/>
      <c r="B32" s="174"/>
      <c r="C32" s="72" t="s">
        <v>101</v>
      </c>
      <c r="D32" s="73" t="s">
        <v>102</v>
      </c>
      <c r="E32" s="95"/>
      <c r="F32" s="88" t="s">
        <v>53</v>
      </c>
      <c r="G32" s="87" t="s">
        <v>305</v>
      </c>
      <c r="H32" s="89" t="s">
        <v>207</v>
      </c>
      <c r="I32" s="89" t="s">
        <v>301</v>
      </c>
      <c r="J32" s="148" t="s">
        <v>225</v>
      </c>
      <c r="K32" s="90">
        <v>300000</v>
      </c>
      <c r="L32" s="90">
        <v>102600</v>
      </c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</row>
    <row r="33" spans="1:125" s="168" customFormat="1" ht="29.25" customHeight="1" x14ac:dyDescent="0.2">
      <c r="A33" s="190"/>
      <c r="B33" s="174"/>
      <c r="C33" s="72" t="s">
        <v>101</v>
      </c>
      <c r="D33" s="73" t="s">
        <v>102</v>
      </c>
      <c r="E33" s="95"/>
      <c r="F33" s="88" t="s">
        <v>302</v>
      </c>
      <c r="G33" s="87" t="s">
        <v>303</v>
      </c>
      <c r="H33" s="89" t="s">
        <v>306</v>
      </c>
      <c r="I33" s="89" t="s">
        <v>306</v>
      </c>
      <c r="J33" s="148" t="s">
        <v>304</v>
      </c>
      <c r="K33" s="90">
        <v>100000</v>
      </c>
      <c r="L33" s="90">
        <v>6600</v>
      </c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3"/>
      <c r="DT33" s="123"/>
      <c r="DU33" s="123"/>
    </row>
    <row r="34" spans="1:125" s="8" customFormat="1" ht="19.5" customHeight="1" x14ac:dyDescent="0.2">
      <c r="A34" s="190"/>
      <c r="B34" s="174"/>
      <c r="C34" s="72" t="s">
        <v>101</v>
      </c>
      <c r="D34" s="73" t="s">
        <v>102</v>
      </c>
      <c r="E34" s="95"/>
      <c r="F34" s="88" t="s">
        <v>54</v>
      </c>
      <c r="G34" s="87" t="s">
        <v>55</v>
      </c>
      <c r="H34" s="89" t="s">
        <v>189</v>
      </c>
      <c r="I34" s="89" t="s">
        <v>307</v>
      </c>
      <c r="J34" s="148" t="s">
        <v>226</v>
      </c>
      <c r="K34" s="90">
        <v>150000</v>
      </c>
      <c r="L34" s="90">
        <v>82375</v>
      </c>
      <c r="M34" s="2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s="8" customFormat="1" ht="19.5" customHeight="1" x14ac:dyDescent="0.2">
      <c r="A35" s="190"/>
      <c r="B35" s="174"/>
      <c r="C35" s="72" t="s">
        <v>101</v>
      </c>
      <c r="D35" s="73" t="s">
        <v>102</v>
      </c>
      <c r="E35" s="95"/>
      <c r="F35" s="88" t="s">
        <v>56</v>
      </c>
      <c r="G35" s="87" t="s">
        <v>57</v>
      </c>
      <c r="H35" s="89" t="s">
        <v>208</v>
      </c>
      <c r="I35" s="89" t="s">
        <v>308</v>
      </c>
      <c r="J35" s="148" t="s">
        <v>227</v>
      </c>
      <c r="K35" s="90">
        <v>100000</v>
      </c>
      <c r="L35" s="90">
        <v>0</v>
      </c>
      <c r="M35" s="2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  <row r="36" spans="1:125" s="8" customFormat="1" ht="19.5" customHeight="1" x14ac:dyDescent="0.2">
      <c r="A36" s="190"/>
      <c r="B36" s="174"/>
      <c r="C36" s="72" t="s">
        <v>101</v>
      </c>
      <c r="D36" s="73" t="s">
        <v>102</v>
      </c>
      <c r="E36" s="74"/>
      <c r="F36" s="126" t="s">
        <v>58</v>
      </c>
      <c r="G36" s="127" t="s">
        <v>59</v>
      </c>
      <c r="H36" s="128"/>
      <c r="I36" s="128"/>
      <c r="J36" s="151"/>
      <c r="K36" s="129">
        <f>SUM(K37:K38)</f>
        <v>100000</v>
      </c>
      <c r="L36" s="129">
        <f>SUM(L37:L38)</f>
        <v>54470</v>
      </c>
      <c r="M36" s="24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</row>
    <row r="37" spans="1:125" s="8" customFormat="1" ht="19.5" customHeight="1" x14ac:dyDescent="0.2">
      <c r="A37" s="190"/>
      <c r="B37" s="174"/>
      <c r="C37" s="72" t="s">
        <v>101</v>
      </c>
      <c r="D37" s="73" t="s">
        <v>102</v>
      </c>
      <c r="E37" s="95"/>
      <c r="F37" s="88" t="s">
        <v>60</v>
      </c>
      <c r="G37" s="87" t="s">
        <v>61</v>
      </c>
      <c r="H37" s="89" t="s">
        <v>209</v>
      </c>
      <c r="I37" s="89" t="s">
        <v>209</v>
      </c>
      <c r="J37" s="148" t="s">
        <v>228</v>
      </c>
      <c r="K37" s="90">
        <v>50000</v>
      </c>
      <c r="L37" s="90">
        <v>35425</v>
      </c>
      <c r="M37" s="2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5" s="8" customFormat="1" ht="19.5" customHeight="1" x14ac:dyDescent="0.2">
      <c r="A38" s="190"/>
      <c r="B38" s="174"/>
      <c r="C38" s="72" t="s">
        <v>101</v>
      </c>
      <c r="D38" s="73" t="s">
        <v>102</v>
      </c>
      <c r="E38" s="95"/>
      <c r="F38" s="88" t="s">
        <v>62</v>
      </c>
      <c r="G38" s="87" t="s">
        <v>63</v>
      </c>
      <c r="H38" s="89" t="s">
        <v>210</v>
      </c>
      <c r="I38" s="89" t="s">
        <v>210</v>
      </c>
      <c r="J38" s="148" t="s">
        <v>229</v>
      </c>
      <c r="K38" s="90">
        <v>50000</v>
      </c>
      <c r="L38" s="90">
        <v>19045</v>
      </c>
      <c r="M38" s="2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1:125" s="125" customFormat="1" ht="19.5" customHeight="1" x14ac:dyDescent="0.2">
      <c r="A39" s="190"/>
      <c r="B39" s="174"/>
      <c r="C39" s="72" t="s">
        <v>101</v>
      </c>
      <c r="D39" s="73" t="s">
        <v>102</v>
      </c>
      <c r="E39" s="95"/>
      <c r="F39" s="126" t="s">
        <v>174</v>
      </c>
      <c r="G39" s="127" t="s">
        <v>175</v>
      </c>
      <c r="H39" s="128" t="s">
        <v>171</v>
      </c>
      <c r="I39" s="128" t="s">
        <v>309</v>
      </c>
      <c r="J39" s="151" t="s">
        <v>230</v>
      </c>
      <c r="K39" s="129">
        <v>470000</v>
      </c>
      <c r="L39" s="129">
        <v>470000</v>
      </c>
      <c r="M39" s="123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</row>
    <row r="40" spans="1:125" s="8" customFormat="1" ht="19.5" customHeight="1" x14ac:dyDescent="0.2">
      <c r="A40" s="190"/>
      <c r="B40" s="174"/>
      <c r="C40" s="72" t="s">
        <v>101</v>
      </c>
      <c r="D40" s="73" t="s">
        <v>102</v>
      </c>
      <c r="E40" s="74"/>
      <c r="F40" s="76" t="s">
        <v>64</v>
      </c>
      <c r="G40" s="96" t="s">
        <v>65</v>
      </c>
      <c r="H40" s="165"/>
      <c r="I40" s="77"/>
      <c r="J40" s="144"/>
      <c r="K40" s="78">
        <f>SUM(K41+K43+K49+K56+K60+K64+K65+K66+K67)</f>
        <v>11833210</v>
      </c>
      <c r="L40" s="78">
        <f>SUM(L41+L43+L49+L56+L60+L64+L65+L66+L67)</f>
        <v>4000006.51</v>
      </c>
      <c r="M40" s="2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1:125" s="8" customFormat="1" ht="19.5" customHeight="1" x14ac:dyDescent="0.2">
      <c r="A41" s="190"/>
      <c r="B41" s="174"/>
      <c r="C41" s="72" t="s">
        <v>101</v>
      </c>
      <c r="D41" s="73" t="s">
        <v>102</v>
      </c>
      <c r="E41" s="74"/>
      <c r="F41" s="126" t="s">
        <v>66</v>
      </c>
      <c r="G41" s="127" t="s">
        <v>200</v>
      </c>
      <c r="H41" s="128" t="s">
        <v>152</v>
      </c>
      <c r="I41" s="128" t="s">
        <v>152</v>
      </c>
      <c r="J41" s="151" t="s">
        <v>231</v>
      </c>
      <c r="K41" s="129">
        <f>SUM(K42:K42)</f>
        <v>300000</v>
      </c>
      <c r="L41" s="129">
        <f>SUM(L42:L42)</f>
        <v>0</v>
      </c>
      <c r="M41" s="2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</row>
    <row r="42" spans="1:125" s="125" customFormat="1" ht="19.5" customHeight="1" x14ac:dyDescent="0.2">
      <c r="A42" s="190"/>
      <c r="B42" s="174"/>
      <c r="C42" s="72" t="s">
        <v>101</v>
      </c>
      <c r="D42" s="73" t="s">
        <v>102</v>
      </c>
      <c r="E42" s="74"/>
      <c r="F42" s="97" t="s">
        <v>310</v>
      </c>
      <c r="G42" s="98" t="s">
        <v>311</v>
      </c>
      <c r="H42" s="99" t="s">
        <v>199</v>
      </c>
      <c r="I42" s="99" t="s">
        <v>152</v>
      </c>
      <c r="J42" s="152" t="s">
        <v>231</v>
      </c>
      <c r="K42" s="100">
        <v>300000</v>
      </c>
      <c r="L42" s="100">
        <v>0</v>
      </c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</row>
    <row r="43" spans="1:125" s="8" customFormat="1" ht="19.5" customHeight="1" x14ac:dyDescent="0.2">
      <c r="A43" s="190"/>
      <c r="B43" s="174"/>
      <c r="C43" s="72" t="s">
        <v>101</v>
      </c>
      <c r="D43" s="73" t="s">
        <v>102</v>
      </c>
      <c r="E43" s="74"/>
      <c r="F43" s="126" t="s">
        <v>67</v>
      </c>
      <c r="G43" s="127" t="s">
        <v>68</v>
      </c>
      <c r="H43" s="128"/>
      <c r="I43" s="128"/>
      <c r="J43" s="151"/>
      <c r="K43" s="129">
        <f>SUM(K44:K48)</f>
        <v>690000</v>
      </c>
      <c r="L43" s="129">
        <f>SUM(L44:L48)</f>
        <v>301737.5</v>
      </c>
      <c r="M43" s="2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1:125" s="168" customFormat="1" ht="17.25" customHeight="1" x14ac:dyDescent="0.2">
      <c r="A44" s="190"/>
      <c r="B44" s="174"/>
      <c r="C44" s="72" t="s">
        <v>101</v>
      </c>
      <c r="D44" s="73" t="s">
        <v>102</v>
      </c>
      <c r="E44" s="95"/>
      <c r="F44" s="88" t="s">
        <v>69</v>
      </c>
      <c r="G44" s="87" t="s">
        <v>211</v>
      </c>
      <c r="H44" s="89" t="s">
        <v>163</v>
      </c>
      <c r="I44" s="89" t="s">
        <v>163</v>
      </c>
      <c r="J44" s="148" t="s">
        <v>232</v>
      </c>
      <c r="K44" s="90">
        <v>200000</v>
      </c>
      <c r="L44" s="90">
        <v>165112.5</v>
      </c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</row>
    <row r="45" spans="1:125" s="168" customFormat="1" ht="40.5" customHeight="1" x14ac:dyDescent="0.2">
      <c r="A45" s="190"/>
      <c r="B45" s="174"/>
      <c r="C45" s="72" t="s">
        <v>101</v>
      </c>
      <c r="D45" s="73" t="s">
        <v>102</v>
      </c>
      <c r="E45" s="95"/>
      <c r="F45" s="88" t="s">
        <v>213</v>
      </c>
      <c r="G45" s="87" t="s">
        <v>212</v>
      </c>
      <c r="H45" s="89" t="s">
        <v>312</v>
      </c>
      <c r="I45" s="89" t="s">
        <v>153</v>
      </c>
      <c r="J45" s="148" t="s">
        <v>233</v>
      </c>
      <c r="K45" s="90">
        <v>70000</v>
      </c>
      <c r="L45" s="90">
        <v>0</v>
      </c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</row>
    <row r="46" spans="1:125" s="168" customFormat="1" ht="24.75" customHeight="1" x14ac:dyDescent="0.2">
      <c r="A46" s="190"/>
      <c r="B46" s="174"/>
      <c r="C46" s="72" t="s">
        <v>101</v>
      </c>
      <c r="D46" s="73" t="s">
        <v>102</v>
      </c>
      <c r="E46" s="95"/>
      <c r="F46" s="88" t="s">
        <v>235</v>
      </c>
      <c r="G46" s="87" t="s">
        <v>234</v>
      </c>
      <c r="H46" s="89" t="s">
        <v>153</v>
      </c>
      <c r="I46" s="89" t="s">
        <v>153</v>
      </c>
      <c r="J46" s="148" t="s">
        <v>233</v>
      </c>
      <c r="K46" s="90">
        <v>150000</v>
      </c>
      <c r="L46" s="90">
        <v>0</v>
      </c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</row>
    <row r="47" spans="1:125" s="25" customFormat="1" ht="17.25" customHeight="1" x14ac:dyDescent="0.2">
      <c r="A47" s="190"/>
      <c r="B47" s="174"/>
      <c r="C47" s="72" t="s">
        <v>101</v>
      </c>
      <c r="D47" s="73" t="s">
        <v>102</v>
      </c>
      <c r="E47" s="95"/>
      <c r="F47" s="88" t="s">
        <v>238</v>
      </c>
      <c r="G47" s="87" t="s">
        <v>236</v>
      </c>
      <c r="H47" s="89" t="s">
        <v>161</v>
      </c>
      <c r="I47" s="89" t="s">
        <v>161</v>
      </c>
      <c r="J47" s="148" t="s">
        <v>233</v>
      </c>
      <c r="K47" s="90">
        <v>200000</v>
      </c>
      <c r="L47" s="90">
        <v>95375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</row>
    <row r="48" spans="1:125" s="25" customFormat="1" ht="17.25" customHeight="1" x14ac:dyDescent="0.2">
      <c r="A48" s="190"/>
      <c r="B48" s="174"/>
      <c r="C48" s="72" t="s">
        <v>101</v>
      </c>
      <c r="D48" s="73" t="s">
        <v>102</v>
      </c>
      <c r="E48" s="95"/>
      <c r="F48" s="88" t="s">
        <v>240</v>
      </c>
      <c r="G48" s="87" t="s">
        <v>239</v>
      </c>
      <c r="H48" s="89" t="s">
        <v>153</v>
      </c>
      <c r="I48" s="89" t="s">
        <v>153</v>
      </c>
      <c r="J48" s="148" t="s">
        <v>233</v>
      </c>
      <c r="K48" s="90">
        <v>70000</v>
      </c>
      <c r="L48" s="90">
        <v>41250</v>
      </c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</row>
    <row r="49" spans="1:125" s="8" customFormat="1" ht="14.25" customHeight="1" x14ac:dyDescent="0.2">
      <c r="A49" s="190"/>
      <c r="B49" s="174"/>
      <c r="C49" s="72" t="s">
        <v>101</v>
      </c>
      <c r="D49" s="73" t="s">
        <v>102</v>
      </c>
      <c r="E49" s="74"/>
      <c r="F49" s="79" t="s">
        <v>71</v>
      </c>
      <c r="G49" s="80" t="s">
        <v>70</v>
      </c>
      <c r="H49" s="81"/>
      <c r="I49" s="81"/>
      <c r="J49" s="145"/>
      <c r="K49" s="82">
        <f>SUM(K50:K55)</f>
        <v>1070000</v>
      </c>
      <c r="L49" s="82">
        <f>SUM(L50:L55)</f>
        <v>0</v>
      </c>
      <c r="M49" s="2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</row>
    <row r="50" spans="1:125" s="8" customFormat="1" ht="25.5" customHeight="1" x14ac:dyDescent="0.2">
      <c r="A50" s="190"/>
      <c r="B50" s="174"/>
      <c r="C50" s="72" t="s">
        <v>101</v>
      </c>
      <c r="D50" s="73" t="s">
        <v>102</v>
      </c>
      <c r="E50" s="95"/>
      <c r="F50" s="88" t="s">
        <v>202</v>
      </c>
      <c r="G50" s="87" t="s">
        <v>203</v>
      </c>
      <c r="H50" s="89" t="s">
        <v>178</v>
      </c>
      <c r="I50" s="89" t="s">
        <v>178</v>
      </c>
      <c r="J50" s="148" t="s">
        <v>242</v>
      </c>
      <c r="K50" s="90">
        <v>10000</v>
      </c>
      <c r="L50" s="90">
        <v>0</v>
      </c>
      <c r="M50" s="2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</row>
    <row r="51" spans="1:125" s="8" customFormat="1" ht="25.5" customHeight="1" x14ac:dyDescent="0.2">
      <c r="A51" s="190"/>
      <c r="B51" s="174"/>
      <c r="C51" s="72" t="s">
        <v>101</v>
      </c>
      <c r="D51" s="73" t="s">
        <v>102</v>
      </c>
      <c r="E51" s="95"/>
      <c r="F51" s="88" t="s">
        <v>241</v>
      </c>
      <c r="G51" s="87" t="s">
        <v>243</v>
      </c>
      <c r="H51" s="89" t="s">
        <v>199</v>
      </c>
      <c r="I51" s="89" t="s">
        <v>153</v>
      </c>
      <c r="J51" s="148" t="s">
        <v>242</v>
      </c>
      <c r="K51" s="90">
        <v>190000</v>
      </c>
      <c r="L51" s="90">
        <v>0</v>
      </c>
      <c r="M51" s="2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</row>
    <row r="52" spans="1:125" s="8" customFormat="1" ht="25.5" customHeight="1" x14ac:dyDescent="0.2">
      <c r="A52" s="190"/>
      <c r="B52" s="174"/>
      <c r="C52" s="72" t="s">
        <v>101</v>
      </c>
      <c r="D52" s="73" t="s">
        <v>102</v>
      </c>
      <c r="E52" s="95"/>
      <c r="F52" s="88" t="s">
        <v>244</v>
      </c>
      <c r="G52" s="87" t="s">
        <v>245</v>
      </c>
      <c r="H52" s="89" t="s">
        <v>182</v>
      </c>
      <c r="I52" s="89" t="s">
        <v>182</v>
      </c>
      <c r="J52" s="148" t="s">
        <v>242</v>
      </c>
      <c r="K52" s="90">
        <v>500000</v>
      </c>
      <c r="L52" s="90">
        <v>0</v>
      </c>
      <c r="M52" s="2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</row>
    <row r="53" spans="1:125" s="8" customFormat="1" ht="25.5" customHeight="1" x14ac:dyDescent="0.2">
      <c r="A53" s="190"/>
      <c r="B53" s="174"/>
      <c r="C53" s="72" t="s">
        <v>101</v>
      </c>
      <c r="D53" s="73" t="s">
        <v>102</v>
      </c>
      <c r="E53" s="95"/>
      <c r="F53" s="88" t="s">
        <v>247</v>
      </c>
      <c r="G53" s="87" t="s">
        <v>246</v>
      </c>
      <c r="H53" s="89" t="s">
        <v>199</v>
      </c>
      <c r="I53" s="89" t="s">
        <v>312</v>
      </c>
      <c r="J53" s="148" t="s">
        <v>242</v>
      </c>
      <c r="K53" s="90">
        <v>300000</v>
      </c>
      <c r="L53" s="90">
        <v>0</v>
      </c>
      <c r="M53" s="2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</row>
    <row r="54" spans="1:125" s="8" customFormat="1" ht="25.5" customHeight="1" x14ac:dyDescent="0.2">
      <c r="A54" s="190"/>
      <c r="B54" s="174"/>
      <c r="C54" s="72" t="s">
        <v>101</v>
      </c>
      <c r="D54" s="73" t="s">
        <v>102</v>
      </c>
      <c r="E54" s="95"/>
      <c r="F54" s="88" t="s">
        <v>248</v>
      </c>
      <c r="G54" s="87" t="s">
        <v>291</v>
      </c>
      <c r="H54" s="89" t="s">
        <v>183</v>
      </c>
      <c r="I54" s="89" t="s">
        <v>153</v>
      </c>
      <c r="J54" s="148" t="s">
        <v>242</v>
      </c>
      <c r="K54" s="90">
        <v>40000</v>
      </c>
      <c r="L54" s="90">
        <v>0</v>
      </c>
      <c r="M54" s="2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</row>
    <row r="55" spans="1:125" s="125" customFormat="1" ht="14.25" customHeight="1" x14ac:dyDescent="0.2">
      <c r="A55" s="190"/>
      <c r="B55" s="174"/>
      <c r="C55" s="72" t="s">
        <v>101</v>
      </c>
      <c r="D55" s="73" t="s">
        <v>102</v>
      </c>
      <c r="E55" s="95"/>
      <c r="F55" s="88" t="s">
        <v>293</v>
      </c>
      <c r="G55" s="87" t="s">
        <v>292</v>
      </c>
      <c r="H55" s="89" t="s">
        <v>199</v>
      </c>
      <c r="I55" s="89" t="s">
        <v>161</v>
      </c>
      <c r="J55" s="148" t="s">
        <v>242</v>
      </c>
      <c r="K55" s="90">
        <v>30000</v>
      </c>
      <c r="L55" s="90">
        <v>0</v>
      </c>
      <c r="M55" s="123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</row>
    <row r="56" spans="1:125" s="125" customFormat="1" ht="19.5" customHeight="1" x14ac:dyDescent="0.2">
      <c r="A56" s="190"/>
      <c r="B56" s="174"/>
      <c r="C56" s="72" t="s">
        <v>101</v>
      </c>
      <c r="D56" s="73" t="s">
        <v>102</v>
      </c>
      <c r="E56" s="74"/>
      <c r="F56" s="79" t="s">
        <v>72</v>
      </c>
      <c r="G56" s="80" t="s">
        <v>73</v>
      </c>
      <c r="H56" s="81"/>
      <c r="I56" s="81"/>
      <c r="J56" s="145"/>
      <c r="K56" s="82">
        <f>SUM(K57+K58+K59)</f>
        <v>3120000</v>
      </c>
      <c r="L56" s="82">
        <f t="shared" ref="L56" si="2">SUM(L57+L58+L59)</f>
        <v>2267686.0099999998</v>
      </c>
      <c r="M56" s="123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</row>
    <row r="57" spans="1:125" s="125" customFormat="1" ht="24.75" customHeight="1" x14ac:dyDescent="0.2">
      <c r="A57" s="190"/>
      <c r="B57" s="174"/>
      <c r="C57" s="72" t="s">
        <v>101</v>
      </c>
      <c r="D57" s="73" t="s">
        <v>102</v>
      </c>
      <c r="E57" s="95"/>
      <c r="F57" s="88" t="s">
        <v>74</v>
      </c>
      <c r="G57" s="87" t="s">
        <v>249</v>
      </c>
      <c r="H57" s="89" t="s">
        <v>184</v>
      </c>
      <c r="I57" s="89" t="s">
        <v>313</v>
      </c>
      <c r="J57" s="148" t="s">
        <v>250</v>
      </c>
      <c r="K57" s="90">
        <v>620000</v>
      </c>
      <c r="L57" s="90">
        <v>0</v>
      </c>
      <c r="M57" s="123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4"/>
    </row>
    <row r="58" spans="1:125" s="125" customFormat="1" ht="28.5" customHeight="1" x14ac:dyDescent="0.2">
      <c r="A58" s="190"/>
      <c r="B58" s="174"/>
      <c r="C58" s="72" t="s">
        <v>101</v>
      </c>
      <c r="D58" s="73" t="s">
        <v>102</v>
      </c>
      <c r="E58" s="95"/>
      <c r="F58" s="88" t="s">
        <v>75</v>
      </c>
      <c r="G58" s="87" t="s">
        <v>198</v>
      </c>
      <c r="H58" s="89" t="s">
        <v>314</v>
      </c>
      <c r="I58" s="89" t="s">
        <v>315</v>
      </c>
      <c r="J58" s="148" t="s">
        <v>250</v>
      </c>
      <c r="K58" s="90">
        <v>2000000</v>
      </c>
      <c r="L58" s="90">
        <v>2255678.8199999998</v>
      </c>
      <c r="M58" s="123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</row>
    <row r="59" spans="1:125" s="138" customFormat="1" ht="20.25" customHeight="1" x14ac:dyDescent="0.2">
      <c r="A59" s="190"/>
      <c r="B59" s="174"/>
      <c r="C59" s="72" t="s">
        <v>101</v>
      </c>
      <c r="D59" s="73" t="s">
        <v>102</v>
      </c>
      <c r="E59" s="95"/>
      <c r="F59" s="88" t="s">
        <v>204</v>
      </c>
      <c r="G59" s="87" t="s">
        <v>322</v>
      </c>
      <c r="H59" s="89" t="s">
        <v>316</v>
      </c>
      <c r="I59" s="89" t="s">
        <v>317</v>
      </c>
      <c r="J59" s="148" t="s">
        <v>250</v>
      </c>
      <c r="K59" s="90">
        <v>500000</v>
      </c>
      <c r="L59" s="90">
        <v>12007.19</v>
      </c>
      <c r="M59" s="123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</row>
    <row r="60" spans="1:125" s="8" customFormat="1" ht="19.5" customHeight="1" x14ac:dyDescent="0.2">
      <c r="A60" s="190"/>
      <c r="B60" s="174"/>
      <c r="C60" s="72" t="s">
        <v>101</v>
      </c>
      <c r="D60" s="73" t="s">
        <v>102</v>
      </c>
      <c r="E60" s="74"/>
      <c r="F60" s="126" t="s">
        <v>76</v>
      </c>
      <c r="G60" s="127" t="s">
        <v>259</v>
      </c>
      <c r="H60" s="128"/>
      <c r="I60" s="128"/>
      <c r="J60" s="151"/>
      <c r="K60" s="129">
        <f>SUM(K61:K63)</f>
        <v>750000</v>
      </c>
      <c r="L60" s="129">
        <f>SUM(L61:L63)</f>
        <v>0</v>
      </c>
      <c r="M60" s="2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</row>
    <row r="61" spans="1:125" s="8" customFormat="1" ht="27.75" customHeight="1" x14ac:dyDescent="0.2">
      <c r="A61" s="190"/>
      <c r="B61" s="174"/>
      <c r="C61" s="72" t="s">
        <v>101</v>
      </c>
      <c r="D61" s="73" t="s">
        <v>102</v>
      </c>
      <c r="E61" s="74"/>
      <c r="F61" s="88" t="s">
        <v>261</v>
      </c>
      <c r="G61" s="87" t="s">
        <v>260</v>
      </c>
      <c r="H61" s="89" t="s">
        <v>237</v>
      </c>
      <c r="I61" s="89" t="s">
        <v>237</v>
      </c>
      <c r="J61" s="148" t="s">
        <v>262</v>
      </c>
      <c r="K61" s="90">
        <v>150000</v>
      </c>
      <c r="L61" s="90">
        <v>0</v>
      </c>
      <c r="M61" s="2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</row>
    <row r="62" spans="1:125" s="8" customFormat="1" ht="28.5" customHeight="1" x14ac:dyDescent="0.2">
      <c r="A62" s="190"/>
      <c r="B62" s="174"/>
      <c r="C62" s="72" t="s">
        <v>101</v>
      </c>
      <c r="D62" s="73" t="s">
        <v>102</v>
      </c>
      <c r="E62" s="74"/>
      <c r="F62" s="88" t="s">
        <v>264</v>
      </c>
      <c r="G62" s="87" t="s">
        <v>263</v>
      </c>
      <c r="H62" s="89"/>
      <c r="I62" s="89"/>
      <c r="J62" s="148" t="s">
        <v>262</v>
      </c>
      <c r="K62" s="90">
        <v>500000</v>
      </c>
      <c r="L62" s="90">
        <v>0</v>
      </c>
      <c r="M62" s="2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</row>
    <row r="63" spans="1:125" s="49" customFormat="1" ht="26.25" customHeight="1" x14ac:dyDescent="0.2">
      <c r="A63" s="190"/>
      <c r="B63" s="174"/>
      <c r="C63" s="72" t="s">
        <v>101</v>
      </c>
      <c r="D63" s="73" t="s">
        <v>102</v>
      </c>
      <c r="E63" s="95"/>
      <c r="F63" s="88" t="s">
        <v>266</v>
      </c>
      <c r="G63" s="87" t="s">
        <v>265</v>
      </c>
      <c r="H63" s="89"/>
      <c r="I63" s="89" t="s">
        <v>161</v>
      </c>
      <c r="J63" s="148" t="s">
        <v>262</v>
      </c>
      <c r="K63" s="90">
        <v>100000</v>
      </c>
      <c r="L63" s="90">
        <v>0</v>
      </c>
      <c r="M63" s="47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</row>
    <row r="64" spans="1:125" s="8" customFormat="1" ht="19.5" customHeight="1" x14ac:dyDescent="0.2">
      <c r="A64" s="190"/>
      <c r="B64" s="174"/>
      <c r="C64" s="72" t="s">
        <v>101</v>
      </c>
      <c r="D64" s="73" t="s">
        <v>102</v>
      </c>
      <c r="E64" s="74"/>
      <c r="F64" s="126" t="s">
        <v>271</v>
      </c>
      <c r="G64" s="127" t="s">
        <v>77</v>
      </c>
      <c r="H64" s="128" t="s">
        <v>199</v>
      </c>
      <c r="I64" s="128" t="s">
        <v>153</v>
      </c>
      <c r="J64" s="151" t="s">
        <v>251</v>
      </c>
      <c r="K64" s="129">
        <v>3685810</v>
      </c>
      <c r="L64" s="129">
        <v>1430583</v>
      </c>
      <c r="M64" s="2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</row>
    <row r="65" spans="1:125" s="8" customFormat="1" ht="19.5" customHeight="1" x14ac:dyDescent="0.2">
      <c r="A65" s="190"/>
      <c r="B65" s="71"/>
      <c r="C65" s="72" t="s">
        <v>101</v>
      </c>
      <c r="D65" s="73" t="s">
        <v>102</v>
      </c>
      <c r="E65" s="74"/>
      <c r="F65" s="126" t="s">
        <v>269</v>
      </c>
      <c r="G65" s="127" t="s">
        <v>267</v>
      </c>
      <c r="H65" s="128" t="s">
        <v>199</v>
      </c>
      <c r="I65" s="128" t="s">
        <v>237</v>
      </c>
      <c r="J65" s="151" t="s">
        <v>231</v>
      </c>
      <c r="K65" s="129">
        <v>200000</v>
      </c>
      <c r="L65" s="129">
        <v>0</v>
      </c>
      <c r="M65" s="2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</row>
    <row r="66" spans="1:125" s="8" customFormat="1" ht="19.5" customHeight="1" x14ac:dyDescent="0.2">
      <c r="A66" s="190"/>
      <c r="B66" s="71"/>
      <c r="C66" s="72" t="s">
        <v>101</v>
      </c>
      <c r="D66" s="73" t="s">
        <v>102</v>
      </c>
      <c r="E66" s="74"/>
      <c r="F66" s="126" t="s">
        <v>270</v>
      </c>
      <c r="G66" s="127" t="s">
        <v>268</v>
      </c>
      <c r="H66" s="128" t="s">
        <v>199</v>
      </c>
      <c r="I66" s="128" t="s">
        <v>199</v>
      </c>
      <c r="J66" s="151" t="s">
        <v>231</v>
      </c>
      <c r="K66" s="129"/>
      <c r="L66" s="129">
        <v>0</v>
      </c>
      <c r="M66" s="2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</row>
    <row r="67" spans="1:125" s="8" customFormat="1" ht="19.5" customHeight="1" x14ac:dyDescent="0.2">
      <c r="A67" s="190"/>
      <c r="B67" s="71"/>
      <c r="C67" s="72" t="s">
        <v>101</v>
      </c>
      <c r="D67" s="73" t="s">
        <v>102</v>
      </c>
      <c r="E67" s="74"/>
      <c r="F67" s="126" t="s">
        <v>272</v>
      </c>
      <c r="G67" s="127" t="s">
        <v>273</v>
      </c>
      <c r="H67" s="128" t="s">
        <v>199</v>
      </c>
      <c r="I67" s="128" t="s">
        <v>153</v>
      </c>
      <c r="J67" s="151" t="s">
        <v>231</v>
      </c>
      <c r="K67" s="129">
        <v>2017400</v>
      </c>
      <c r="L67" s="129">
        <v>0</v>
      </c>
      <c r="M67" s="2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</row>
    <row r="68" spans="1:125" s="6" customFormat="1" ht="12.75" customHeight="1" x14ac:dyDescent="0.2">
      <c r="A68" s="190"/>
      <c r="B68" s="174" t="s">
        <v>159</v>
      </c>
      <c r="C68" s="72" t="s">
        <v>101</v>
      </c>
      <c r="D68" s="73" t="s">
        <v>102</v>
      </c>
      <c r="E68" s="74"/>
      <c r="F68" s="75" t="s">
        <v>78</v>
      </c>
      <c r="G68" s="96" t="s">
        <v>79</v>
      </c>
      <c r="H68" s="196"/>
      <c r="I68" s="196"/>
      <c r="J68" s="144"/>
      <c r="K68" s="78">
        <f>SUM(K69+K71+K70+K72+K75)</f>
        <v>1530000</v>
      </c>
      <c r="L68" s="78">
        <f>SUM(L69+L71+L70+L72+L75)</f>
        <v>192000</v>
      </c>
      <c r="M68" s="26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</row>
    <row r="69" spans="1:125" s="6" customFormat="1" ht="22.5" customHeight="1" x14ac:dyDescent="0.2">
      <c r="A69" s="190"/>
      <c r="B69" s="174"/>
      <c r="C69" s="72" t="s">
        <v>101</v>
      </c>
      <c r="D69" s="73" t="s">
        <v>102</v>
      </c>
      <c r="E69" s="74"/>
      <c r="F69" s="126" t="s">
        <v>80</v>
      </c>
      <c r="G69" s="127" t="s">
        <v>82</v>
      </c>
      <c r="H69" s="128" t="s">
        <v>191</v>
      </c>
      <c r="I69" s="128" t="s">
        <v>191</v>
      </c>
      <c r="J69" s="153" t="s">
        <v>252</v>
      </c>
      <c r="K69" s="129">
        <v>113000</v>
      </c>
      <c r="L69" s="129">
        <v>0</v>
      </c>
      <c r="M69" s="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</row>
    <row r="70" spans="1:125" s="6" customFormat="1" ht="21.75" customHeight="1" x14ac:dyDescent="0.2">
      <c r="A70" s="190"/>
      <c r="B70" s="174"/>
      <c r="C70" s="72" t="s">
        <v>101</v>
      </c>
      <c r="D70" s="73" t="s">
        <v>102</v>
      </c>
      <c r="E70" s="101"/>
      <c r="F70" s="126" t="s">
        <v>81</v>
      </c>
      <c r="G70" s="127" t="s">
        <v>176</v>
      </c>
      <c r="H70" s="128" t="s">
        <v>190</v>
      </c>
      <c r="I70" s="128" t="s">
        <v>190</v>
      </c>
      <c r="J70" s="153" t="s">
        <v>253</v>
      </c>
      <c r="K70" s="129">
        <v>15000</v>
      </c>
      <c r="L70" s="129">
        <v>12000</v>
      </c>
      <c r="M70" s="26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</row>
    <row r="71" spans="1:125" s="6" customFormat="1" ht="26.25" customHeight="1" x14ac:dyDescent="0.2">
      <c r="A71" s="190"/>
      <c r="B71" s="174"/>
      <c r="C71" s="72" t="s">
        <v>101</v>
      </c>
      <c r="D71" s="73" t="s">
        <v>102</v>
      </c>
      <c r="E71" s="74"/>
      <c r="F71" s="126" t="s">
        <v>83</v>
      </c>
      <c r="G71" s="127" t="s">
        <v>84</v>
      </c>
      <c r="H71" s="128" t="s">
        <v>169</v>
      </c>
      <c r="I71" s="128" t="s">
        <v>169</v>
      </c>
      <c r="J71" s="153" t="s">
        <v>254</v>
      </c>
      <c r="K71" s="129">
        <v>232000</v>
      </c>
      <c r="L71" s="129">
        <v>80000</v>
      </c>
      <c r="M71" s="26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</row>
    <row r="72" spans="1:125" s="6" customFormat="1" ht="26.25" customHeight="1" x14ac:dyDescent="0.2">
      <c r="A72" s="190"/>
      <c r="B72" s="174"/>
      <c r="C72" s="72" t="s">
        <v>101</v>
      </c>
      <c r="D72" s="73" t="s">
        <v>102</v>
      </c>
      <c r="E72" s="74"/>
      <c r="F72" s="126" t="s">
        <v>85</v>
      </c>
      <c r="G72" s="127" t="s">
        <v>86</v>
      </c>
      <c r="H72" s="128" t="s">
        <v>192</v>
      </c>
      <c r="I72" s="128" t="s">
        <v>192</v>
      </c>
      <c r="J72" s="153" t="s">
        <v>255</v>
      </c>
      <c r="K72" s="129">
        <f>SUM(K73:K74)</f>
        <v>650000</v>
      </c>
      <c r="L72" s="129">
        <f>SUM(L73:L74)</f>
        <v>0</v>
      </c>
      <c r="M72" s="26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</row>
    <row r="73" spans="1:125" s="6" customFormat="1" ht="14.25" customHeight="1" x14ac:dyDescent="0.2">
      <c r="A73" s="190"/>
      <c r="B73" s="174"/>
      <c r="C73" s="72" t="s">
        <v>101</v>
      </c>
      <c r="D73" s="73" t="s">
        <v>102</v>
      </c>
      <c r="E73" s="95"/>
      <c r="F73" s="83" t="s">
        <v>87</v>
      </c>
      <c r="G73" s="84" t="s">
        <v>197</v>
      </c>
      <c r="H73" s="85" t="s">
        <v>158</v>
      </c>
      <c r="I73" s="85" t="s">
        <v>158</v>
      </c>
      <c r="J73" s="146" t="s">
        <v>256</v>
      </c>
      <c r="K73" s="90">
        <v>150000</v>
      </c>
      <c r="L73" s="90">
        <v>0</v>
      </c>
      <c r="M73" s="26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</row>
    <row r="74" spans="1:125" s="6" customFormat="1" ht="15.75" customHeight="1" x14ac:dyDescent="0.2">
      <c r="A74" s="190"/>
      <c r="B74" s="174"/>
      <c r="C74" s="72" t="s">
        <v>101</v>
      </c>
      <c r="D74" s="73" t="s">
        <v>102</v>
      </c>
      <c r="E74" s="95"/>
      <c r="F74" s="83" t="s">
        <v>88</v>
      </c>
      <c r="G74" s="84" t="s">
        <v>89</v>
      </c>
      <c r="H74" s="102" t="s">
        <v>179</v>
      </c>
      <c r="I74" s="102" t="s">
        <v>179</v>
      </c>
      <c r="J74" s="146" t="s">
        <v>257</v>
      </c>
      <c r="K74" s="90">
        <v>500000</v>
      </c>
      <c r="L74" s="90">
        <v>0</v>
      </c>
      <c r="M74" s="26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</row>
    <row r="75" spans="1:125" s="6" customFormat="1" ht="21.75" customHeight="1" x14ac:dyDescent="0.2">
      <c r="A75" s="190"/>
      <c r="B75" s="174"/>
      <c r="C75" s="72" t="s">
        <v>101</v>
      </c>
      <c r="D75" s="73" t="s">
        <v>102</v>
      </c>
      <c r="E75" s="74"/>
      <c r="F75" s="126" t="s">
        <v>90</v>
      </c>
      <c r="G75" s="127" t="s">
        <v>150</v>
      </c>
      <c r="H75" s="128"/>
      <c r="I75" s="128"/>
      <c r="J75" s="151" t="s">
        <v>177</v>
      </c>
      <c r="K75" s="129">
        <f t="shared" ref="K75:L75" si="3">SUM(K76:K77)</f>
        <v>520000</v>
      </c>
      <c r="L75" s="129">
        <f t="shared" si="3"/>
        <v>100000</v>
      </c>
      <c r="M75" s="26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</row>
    <row r="76" spans="1:125" s="6" customFormat="1" ht="12.75" customHeight="1" x14ac:dyDescent="0.2">
      <c r="A76" s="190"/>
      <c r="B76" s="174"/>
      <c r="C76" s="72" t="s">
        <v>101</v>
      </c>
      <c r="D76" s="73" t="s">
        <v>102</v>
      </c>
      <c r="E76" s="95"/>
      <c r="F76" s="83" t="s">
        <v>91</v>
      </c>
      <c r="G76" s="84" t="s">
        <v>93</v>
      </c>
      <c r="H76" s="85" t="s">
        <v>199</v>
      </c>
      <c r="I76" s="85" t="s">
        <v>199</v>
      </c>
      <c r="J76" s="146" t="s">
        <v>258</v>
      </c>
      <c r="K76" s="90">
        <v>20000</v>
      </c>
      <c r="L76" s="90">
        <v>0</v>
      </c>
      <c r="M76" s="26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</row>
    <row r="77" spans="1:125" s="6" customFormat="1" ht="13.5" customHeight="1" x14ac:dyDescent="0.2">
      <c r="A77" s="190"/>
      <c r="B77" s="174"/>
      <c r="C77" s="72" t="s">
        <v>101</v>
      </c>
      <c r="D77" s="73" t="s">
        <v>102</v>
      </c>
      <c r="E77" s="95"/>
      <c r="F77" s="83" t="s">
        <v>92</v>
      </c>
      <c r="G77" s="84" t="s">
        <v>94</v>
      </c>
      <c r="H77" s="85" t="s">
        <v>199</v>
      </c>
      <c r="I77" s="85" t="s">
        <v>199</v>
      </c>
      <c r="J77" s="146" t="s">
        <v>258</v>
      </c>
      <c r="K77" s="90">
        <v>500000</v>
      </c>
      <c r="L77" s="90">
        <v>100000</v>
      </c>
      <c r="M77" s="26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</row>
    <row r="78" spans="1:125" s="6" customFormat="1" ht="15.75" customHeight="1" x14ac:dyDescent="0.2">
      <c r="A78" s="190"/>
      <c r="B78" s="181" t="s">
        <v>160</v>
      </c>
      <c r="C78" s="72" t="s">
        <v>101</v>
      </c>
      <c r="D78" s="73" t="s">
        <v>102</v>
      </c>
      <c r="E78" s="74"/>
      <c r="F78" s="76" t="s">
        <v>146</v>
      </c>
      <c r="G78" s="96" t="s">
        <v>147</v>
      </c>
      <c r="H78" s="165"/>
      <c r="I78" s="77"/>
      <c r="J78" s="144"/>
      <c r="K78" s="78">
        <f>SUM(K79)</f>
        <v>280000</v>
      </c>
      <c r="L78" s="78">
        <f>SUM(L79)</f>
        <v>112686.6</v>
      </c>
      <c r="M78" s="26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</row>
    <row r="79" spans="1:125" s="6" customFormat="1" ht="15.75" customHeight="1" x14ac:dyDescent="0.2">
      <c r="A79" s="190"/>
      <c r="B79" s="182"/>
      <c r="C79" s="72" t="s">
        <v>101</v>
      </c>
      <c r="D79" s="73" t="s">
        <v>102</v>
      </c>
      <c r="E79" s="74"/>
      <c r="F79" s="126" t="s">
        <v>148</v>
      </c>
      <c r="G79" s="127" t="s">
        <v>149</v>
      </c>
      <c r="H79" s="128" t="s">
        <v>154</v>
      </c>
      <c r="I79" s="128" t="s">
        <v>154</v>
      </c>
      <c r="J79" s="154" t="s">
        <v>274</v>
      </c>
      <c r="K79" s="129">
        <v>280000</v>
      </c>
      <c r="L79" s="129">
        <v>112686.6</v>
      </c>
      <c r="M79" s="26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</row>
    <row r="80" spans="1:125" s="10" customFormat="1" ht="13.5" customHeight="1" x14ac:dyDescent="0.2">
      <c r="A80" s="190"/>
      <c r="B80" s="182"/>
      <c r="C80" s="72" t="s">
        <v>101</v>
      </c>
      <c r="D80" s="73" t="s">
        <v>102</v>
      </c>
      <c r="E80" s="74"/>
      <c r="F80" s="76" t="s">
        <v>95</v>
      </c>
      <c r="G80" s="96" t="s">
        <v>96</v>
      </c>
      <c r="H80" s="165"/>
      <c r="I80" s="77"/>
      <c r="J80" s="155"/>
      <c r="K80" s="78">
        <f>SUM(K81+K82)</f>
        <v>1437502</v>
      </c>
      <c r="L80" s="78">
        <f t="shared" ref="L80" si="4">SUM(L81+L82)</f>
        <v>517853.58</v>
      </c>
      <c r="M80" s="26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</row>
    <row r="81" spans="1:125" s="10" customFormat="1" ht="21" customHeight="1" x14ac:dyDescent="0.2">
      <c r="A81" s="190"/>
      <c r="B81" s="182"/>
      <c r="C81" s="72" t="s">
        <v>101</v>
      </c>
      <c r="D81" s="73" t="s">
        <v>102</v>
      </c>
      <c r="E81" s="74"/>
      <c r="F81" s="130" t="s">
        <v>107</v>
      </c>
      <c r="G81" s="131" t="s">
        <v>104</v>
      </c>
      <c r="H81" s="132" t="s">
        <v>154</v>
      </c>
      <c r="I81" s="132" t="s">
        <v>154</v>
      </c>
      <c r="J81" s="157" t="s">
        <v>275</v>
      </c>
      <c r="K81" s="134">
        <v>982000</v>
      </c>
      <c r="L81" s="134">
        <v>517853.58</v>
      </c>
      <c r="M81" s="26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</row>
    <row r="82" spans="1:125" s="10" customFormat="1" ht="15.75" customHeight="1" x14ac:dyDescent="0.2">
      <c r="A82" s="191"/>
      <c r="B82" s="183"/>
      <c r="C82" s="72" t="s">
        <v>101</v>
      </c>
      <c r="D82" s="73" t="s">
        <v>102</v>
      </c>
      <c r="E82" s="74"/>
      <c r="F82" s="126" t="s">
        <v>105</v>
      </c>
      <c r="G82" s="127" t="s">
        <v>106</v>
      </c>
      <c r="H82" s="128" t="s">
        <v>155</v>
      </c>
      <c r="I82" s="128" t="s">
        <v>180</v>
      </c>
      <c r="J82" s="156" t="s">
        <v>276</v>
      </c>
      <c r="K82" s="134">
        <v>455502</v>
      </c>
      <c r="L82" s="134">
        <v>0</v>
      </c>
      <c r="M82" s="26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</row>
    <row r="83" spans="1:125" s="12" customFormat="1" ht="18.75" customHeight="1" x14ac:dyDescent="0.2">
      <c r="A83" s="189" t="s">
        <v>8</v>
      </c>
      <c r="B83" s="181" t="s">
        <v>12</v>
      </c>
      <c r="C83" s="72" t="s">
        <v>101</v>
      </c>
      <c r="D83" s="73" t="s">
        <v>102</v>
      </c>
      <c r="E83" s="74"/>
      <c r="F83" s="169" t="s">
        <v>108</v>
      </c>
      <c r="G83" s="103" t="s">
        <v>109</v>
      </c>
      <c r="H83" s="184"/>
      <c r="I83" s="185"/>
      <c r="J83" s="144"/>
      <c r="K83" s="78">
        <f>SUM(K84:K86)</f>
        <v>1626000</v>
      </c>
      <c r="L83" s="78">
        <f>SUM(L84:L86)</f>
        <v>392152.94</v>
      </c>
      <c r="M83" s="35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</row>
    <row r="84" spans="1:125" s="12" customFormat="1" ht="18.75" customHeight="1" x14ac:dyDescent="0.2">
      <c r="A84" s="190"/>
      <c r="B84" s="182"/>
      <c r="C84" s="72" t="s">
        <v>101</v>
      </c>
      <c r="D84" s="73" t="s">
        <v>102</v>
      </c>
      <c r="E84" s="95">
        <v>37951</v>
      </c>
      <c r="F84" s="130" t="s">
        <v>110</v>
      </c>
      <c r="G84" s="131" t="s">
        <v>290</v>
      </c>
      <c r="H84" s="135" t="s">
        <v>173</v>
      </c>
      <c r="I84" s="135" t="s">
        <v>173</v>
      </c>
      <c r="J84" s="158" t="s">
        <v>277</v>
      </c>
      <c r="K84" s="134">
        <v>1423000</v>
      </c>
      <c r="L84" s="134">
        <v>317067.94</v>
      </c>
      <c r="M84" s="35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</row>
    <row r="85" spans="1:125" s="12" customFormat="1" ht="18.75" customHeight="1" x14ac:dyDescent="0.2">
      <c r="A85" s="190"/>
      <c r="B85" s="182"/>
      <c r="C85" s="72" t="s">
        <v>101</v>
      </c>
      <c r="D85" s="73" t="s">
        <v>102</v>
      </c>
      <c r="E85" s="74"/>
      <c r="F85" s="126" t="s">
        <v>111</v>
      </c>
      <c r="G85" s="127" t="s">
        <v>112</v>
      </c>
      <c r="H85" s="136" t="s">
        <v>173</v>
      </c>
      <c r="I85" s="136" t="s">
        <v>173</v>
      </c>
      <c r="J85" s="154" t="s">
        <v>278</v>
      </c>
      <c r="K85" s="134">
        <v>103000</v>
      </c>
      <c r="L85" s="134">
        <v>42085</v>
      </c>
      <c r="M85" s="35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</row>
    <row r="86" spans="1:125" s="12" customFormat="1" ht="21" customHeight="1" x14ac:dyDescent="0.2">
      <c r="A86" s="191"/>
      <c r="B86" s="183"/>
      <c r="C86" s="72" t="s">
        <v>101</v>
      </c>
      <c r="D86" s="73" t="s">
        <v>102</v>
      </c>
      <c r="E86" s="74"/>
      <c r="F86" s="126" t="s">
        <v>113</v>
      </c>
      <c r="G86" s="127" t="s">
        <v>114</v>
      </c>
      <c r="H86" s="136" t="s">
        <v>171</v>
      </c>
      <c r="I86" s="136" t="s">
        <v>171</v>
      </c>
      <c r="J86" s="154" t="s">
        <v>279</v>
      </c>
      <c r="K86" s="134">
        <v>100000</v>
      </c>
      <c r="L86" s="134">
        <v>33000</v>
      </c>
      <c r="M86" s="35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</row>
    <row r="87" spans="1:125" s="12" customFormat="1" ht="18" customHeight="1" x14ac:dyDescent="0.2">
      <c r="A87" s="189" t="s">
        <v>6</v>
      </c>
      <c r="B87" s="181" t="s">
        <v>13</v>
      </c>
      <c r="C87" s="72" t="s">
        <v>101</v>
      </c>
      <c r="D87" s="73" t="s">
        <v>102</v>
      </c>
      <c r="E87" s="74"/>
      <c r="F87" s="75" t="s">
        <v>115</v>
      </c>
      <c r="G87" s="96" t="s">
        <v>116</v>
      </c>
      <c r="H87" s="165"/>
      <c r="I87" s="77"/>
      <c r="J87" s="144"/>
      <c r="K87" s="78">
        <f>SUM(K88)</f>
        <v>220000</v>
      </c>
      <c r="L87" s="78">
        <f>SUM(L88)</f>
        <v>0</v>
      </c>
      <c r="M87" s="35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</row>
    <row r="88" spans="1:125" s="12" customFormat="1" ht="19.5" customHeight="1" x14ac:dyDescent="0.2">
      <c r="A88" s="190"/>
      <c r="B88" s="182"/>
      <c r="C88" s="72" t="s">
        <v>101</v>
      </c>
      <c r="D88" s="73" t="s">
        <v>102</v>
      </c>
      <c r="E88" s="74"/>
      <c r="F88" s="126" t="s">
        <v>18</v>
      </c>
      <c r="G88" s="127" t="s">
        <v>117</v>
      </c>
      <c r="H88" s="128"/>
      <c r="I88" s="128"/>
      <c r="J88" s="156"/>
      <c r="K88" s="134">
        <f>SUM(K89:K90)</f>
        <v>220000</v>
      </c>
      <c r="L88" s="134">
        <f>SUM(L89:L90)</f>
        <v>0</v>
      </c>
      <c r="M88" s="35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</row>
    <row r="89" spans="1:125" s="12" customFormat="1" ht="18.75" customHeight="1" x14ac:dyDescent="0.2">
      <c r="A89" s="190"/>
      <c r="B89" s="182"/>
      <c r="C89" s="72" t="s">
        <v>101</v>
      </c>
      <c r="D89" s="73" t="s">
        <v>102</v>
      </c>
      <c r="E89" s="74"/>
      <c r="F89" s="104" t="s">
        <v>118</v>
      </c>
      <c r="G89" s="105" t="s">
        <v>119</v>
      </c>
      <c r="H89" s="106">
        <v>0</v>
      </c>
      <c r="I89" s="106">
        <v>0.7</v>
      </c>
      <c r="J89" s="146" t="s">
        <v>280</v>
      </c>
      <c r="K89" s="86">
        <v>200000</v>
      </c>
      <c r="L89" s="86">
        <v>0</v>
      </c>
      <c r="M89" s="35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</row>
    <row r="90" spans="1:125" s="12" customFormat="1" ht="19.5" customHeight="1" x14ac:dyDescent="0.2">
      <c r="A90" s="190"/>
      <c r="B90" s="183"/>
      <c r="C90" s="72" t="s">
        <v>101</v>
      </c>
      <c r="D90" s="73" t="s">
        <v>102</v>
      </c>
      <c r="E90" s="74"/>
      <c r="F90" s="104" t="s">
        <v>118</v>
      </c>
      <c r="G90" s="105" t="s">
        <v>120</v>
      </c>
      <c r="H90" s="107">
        <v>0</v>
      </c>
      <c r="I90" s="107">
        <v>2</v>
      </c>
      <c r="J90" s="146" t="s">
        <v>281</v>
      </c>
      <c r="K90" s="86">
        <v>20000</v>
      </c>
      <c r="L90" s="86">
        <v>0</v>
      </c>
      <c r="M90" s="35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</row>
    <row r="91" spans="1:125" s="12" customFormat="1" ht="21" customHeight="1" x14ac:dyDescent="0.2">
      <c r="A91" s="190"/>
      <c r="B91" s="181" t="s">
        <v>124</v>
      </c>
      <c r="C91" s="72" t="s">
        <v>101</v>
      </c>
      <c r="D91" s="73" t="s">
        <v>102</v>
      </c>
      <c r="E91" s="74"/>
      <c r="F91" s="75" t="s">
        <v>121</v>
      </c>
      <c r="G91" s="96" t="s">
        <v>122</v>
      </c>
      <c r="H91" s="165"/>
      <c r="I91" s="77"/>
      <c r="J91" s="144"/>
      <c r="K91" s="78">
        <f>SUM(K92)</f>
        <v>84000</v>
      </c>
      <c r="L91" s="78">
        <f>SUM(L92)</f>
        <v>78000</v>
      </c>
      <c r="M91" s="35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</row>
    <row r="92" spans="1:125" s="12" customFormat="1" ht="18" customHeight="1" x14ac:dyDescent="0.2">
      <c r="A92" s="190"/>
      <c r="B92" s="183"/>
      <c r="C92" s="72" t="s">
        <v>101</v>
      </c>
      <c r="D92" s="73" t="s">
        <v>102</v>
      </c>
      <c r="E92" s="74"/>
      <c r="F92" s="126" t="s">
        <v>125</v>
      </c>
      <c r="G92" s="127" t="s">
        <v>123</v>
      </c>
      <c r="H92" s="136" t="s">
        <v>164</v>
      </c>
      <c r="I92" s="136" t="s">
        <v>164</v>
      </c>
      <c r="J92" s="156" t="s">
        <v>282</v>
      </c>
      <c r="K92" s="134">
        <v>84000</v>
      </c>
      <c r="L92" s="134">
        <v>78000</v>
      </c>
      <c r="M92" s="35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</row>
    <row r="93" spans="1:125" s="12" customFormat="1" ht="16.5" customHeight="1" x14ac:dyDescent="0.2">
      <c r="A93" s="190"/>
      <c r="B93" s="181" t="s">
        <v>14</v>
      </c>
      <c r="C93" s="72" t="s">
        <v>101</v>
      </c>
      <c r="D93" s="73" t="s">
        <v>102</v>
      </c>
      <c r="E93" s="74"/>
      <c r="F93" s="75" t="s">
        <v>126</v>
      </c>
      <c r="G93" s="96" t="s">
        <v>127</v>
      </c>
      <c r="H93" s="108"/>
      <c r="I93" s="108"/>
      <c r="J93" s="155"/>
      <c r="K93" s="78">
        <f>SUM(K94:K95)</f>
        <v>628500</v>
      </c>
      <c r="L93" s="78">
        <f>SUM(L94:L95)</f>
        <v>239418.2</v>
      </c>
      <c r="M93" s="35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</row>
    <row r="94" spans="1:125" s="12" customFormat="1" ht="17.25" customHeight="1" x14ac:dyDescent="0.2">
      <c r="A94" s="190"/>
      <c r="B94" s="182"/>
      <c r="C94" s="72" t="s">
        <v>101</v>
      </c>
      <c r="D94" s="73" t="s">
        <v>102</v>
      </c>
      <c r="E94" s="74"/>
      <c r="F94" s="117" t="s">
        <v>128</v>
      </c>
      <c r="G94" s="118" t="s">
        <v>130</v>
      </c>
      <c r="H94" s="119" t="s">
        <v>170</v>
      </c>
      <c r="I94" s="119" t="s">
        <v>170</v>
      </c>
      <c r="J94" s="150" t="s">
        <v>283</v>
      </c>
      <c r="K94" s="120">
        <v>273500</v>
      </c>
      <c r="L94" s="120">
        <v>42043</v>
      </c>
      <c r="M94" s="35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</row>
    <row r="95" spans="1:125" s="12" customFormat="1" ht="18" customHeight="1" x14ac:dyDescent="0.2">
      <c r="A95" s="190"/>
      <c r="B95" s="182"/>
      <c r="C95" s="72" t="s">
        <v>101</v>
      </c>
      <c r="D95" s="73" t="s">
        <v>102</v>
      </c>
      <c r="E95" s="74"/>
      <c r="F95" s="117" t="s">
        <v>129</v>
      </c>
      <c r="G95" s="118" t="s">
        <v>131</v>
      </c>
      <c r="H95" s="119" t="s">
        <v>284</v>
      </c>
      <c r="I95" s="119" t="s">
        <v>284</v>
      </c>
      <c r="J95" s="150" t="s">
        <v>277</v>
      </c>
      <c r="K95" s="120">
        <v>355000</v>
      </c>
      <c r="L95" s="120">
        <v>197375.2</v>
      </c>
      <c r="M95" s="35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</row>
    <row r="96" spans="1:125" s="12" customFormat="1" ht="20.25" customHeight="1" x14ac:dyDescent="0.2">
      <c r="A96" s="190"/>
      <c r="B96" s="182"/>
      <c r="C96" s="72" t="s">
        <v>101</v>
      </c>
      <c r="D96" s="73" t="s">
        <v>102</v>
      </c>
      <c r="E96" s="74"/>
      <c r="F96" s="75" t="s">
        <v>132</v>
      </c>
      <c r="G96" s="96" t="s">
        <v>133</v>
      </c>
      <c r="H96" s="108"/>
      <c r="I96" s="108"/>
      <c r="J96" s="155"/>
      <c r="K96" s="78">
        <f>SUM(K97:K101)</f>
        <v>970500</v>
      </c>
      <c r="L96" s="78">
        <f>SUM(L97:L101)</f>
        <v>371167.78</v>
      </c>
      <c r="M96" s="35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</row>
    <row r="97" spans="1:125" s="12" customFormat="1" ht="21.75" customHeight="1" x14ac:dyDescent="0.2">
      <c r="A97" s="190"/>
      <c r="B97" s="182"/>
      <c r="C97" s="72" t="s">
        <v>101</v>
      </c>
      <c r="D97" s="73" t="s">
        <v>102</v>
      </c>
      <c r="E97" s="74"/>
      <c r="F97" s="126" t="s">
        <v>134</v>
      </c>
      <c r="G97" s="127" t="s">
        <v>138</v>
      </c>
      <c r="H97" s="136" t="s">
        <v>162</v>
      </c>
      <c r="I97" s="136" t="s">
        <v>162</v>
      </c>
      <c r="J97" s="156" t="s">
        <v>165</v>
      </c>
      <c r="K97" s="129">
        <v>31000</v>
      </c>
      <c r="L97" s="129">
        <v>1000</v>
      </c>
      <c r="M97" s="35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</row>
    <row r="98" spans="1:125" s="12" customFormat="1" ht="16.5" customHeight="1" x14ac:dyDescent="0.2">
      <c r="A98" s="190"/>
      <c r="B98" s="182"/>
      <c r="C98" s="72" t="s">
        <v>101</v>
      </c>
      <c r="D98" s="73" t="s">
        <v>102</v>
      </c>
      <c r="E98" s="74"/>
      <c r="F98" s="130" t="s">
        <v>135</v>
      </c>
      <c r="G98" s="131" t="s">
        <v>139</v>
      </c>
      <c r="H98" s="135" t="s">
        <v>157</v>
      </c>
      <c r="I98" s="135" t="s">
        <v>157</v>
      </c>
      <c r="J98" s="157" t="s">
        <v>166</v>
      </c>
      <c r="K98" s="133">
        <v>36000</v>
      </c>
      <c r="L98" s="133">
        <v>31000</v>
      </c>
      <c r="M98" s="35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</row>
    <row r="99" spans="1:125" s="12" customFormat="1" ht="18.75" customHeight="1" x14ac:dyDescent="0.2">
      <c r="A99" s="190"/>
      <c r="B99" s="182"/>
      <c r="C99" s="72" t="s">
        <v>101</v>
      </c>
      <c r="D99" s="73" t="s">
        <v>102</v>
      </c>
      <c r="E99" s="74"/>
      <c r="F99" s="126" t="s">
        <v>136</v>
      </c>
      <c r="G99" s="127" t="s">
        <v>140</v>
      </c>
      <c r="H99" s="136" t="s">
        <v>169</v>
      </c>
      <c r="I99" s="136" t="s">
        <v>169</v>
      </c>
      <c r="J99" s="156" t="s">
        <v>167</v>
      </c>
      <c r="K99" s="129">
        <v>50000</v>
      </c>
      <c r="L99" s="129">
        <v>10000</v>
      </c>
      <c r="M99" s="35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</row>
    <row r="100" spans="1:125" s="14" customFormat="1" ht="16.5" customHeight="1" x14ac:dyDescent="0.2">
      <c r="A100" s="190"/>
      <c r="B100" s="182"/>
      <c r="C100" s="72" t="s">
        <v>101</v>
      </c>
      <c r="D100" s="73" t="s">
        <v>102</v>
      </c>
      <c r="E100" s="74"/>
      <c r="F100" s="126" t="s">
        <v>137</v>
      </c>
      <c r="G100" s="127" t="s">
        <v>141</v>
      </c>
      <c r="H100" s="136" t="s">
        <v>157</v>
      </c>
      <c r="I100" s="136" t="s">
        <v>157</v>
      </c>
      <c r="J100" s="156" t="s">
        <v>168</v>
      </c>
      <c r="K100" s="129">
        <v>55000</v>
      </c>
      <c r="L100" s="129">
        <v>18000</v>
      </c>
      <c r="M100" s="35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</row>
    <row r="101" spans="1:125" s="14" customFormat="1" ht="16.5" customHeight="1" x14ac:dyDescent="0.2">
      <c r="A101" s="191"/>
      <c r="B101" s="183"/>
      <c r="C101" s="72" t="s">
        <v>101</v>
      </c>
      <c r="D101" s="73" t="s">
        <v>287</v>
      </c>
      <c r="E101" s="74"/>
      <c r="F101" s="126" t="s">
        <v>286</v>
      </c>
      <c r="G101" s="127" t="s">
        <v>285</v>
      </c>
      <c r="H101" s="136" t="s">
        <v>157</v>
      </c>
      <c r="I101" s="136" t="s">
        <v>157</v>
      </c>
      <c r="J101" s="156" t="s">
        <v>168</v>
      </c>
      <c r="K101" s="129">
        <v>798500</v>
      </c>
      <c r="L101" s="129">
        <v>311167.78000000003</v>
      </c>
      <c r="M101" s="35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</row>
    <row r="102" spans="1:125" s="6" customFormat="1" ht="18" customHeight="1" x14ac:dyDescent="0.25">
      <c r="A102" s="186" t="s">
        <v>17</v>
      </c>
      <c r="B102" s="187"/>
      <c r="C102" s="187"/>
      <c r="D102" s="187"/>
      <c r="E102" s="187"/>
      <c r="F102" s="187"/>
      <c r="G102" s="187"/>
      <c r="H102" s="187"/>
      <c r="I102" s="187"/>
      <c r="J102" s="188"/>
      <c r="K102" s="78">
        <f>SUM(K10+K19+K40+K68+K78+K80+K83+K87+K91+K93+K96)</f>
        <v>21025712</v>
      </c>
      <c r="L102" s="78">
        <f>SUM(L10+L19+L40+L68+L78+L80+L83+L87+L91+L93+L96)</f>
        <v>7207145.6000000006</v>
      </c>
      <c r="M102" s="26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</row>
    <row r="103" spans="1:125" s="15" customFormat="1" ht="13.5" x14ac:dyDescent="0.2">
      <c r="B103" s="31"/>
      <c r="C103" s="31"/>
      <c r="D103" s="36" t="s">
        <v>103</v>
      </c>
      <c r="E103" s="37"/>
      <c r="F103" s="38"/>
      <c r="G103" s="31"/>
      <c r="H103" s="32"/>
      <c r="I103" s="32"/>
      <c r="J103" s="159"/>
      <c r="K103" s="110"/>
      <c r="L103" s="110"/>
      <c r="M103" s="39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</row>
    <row r="104" spans="1:125" s="15" customFormat="1" ht="13.5" x14ac:dyDescent="0.2">
      <c r="B104" s="31"/>
      <c r="C104" s="31"/>
      <c r="D104" s="40" t="s">
        <v>143</v>
      </c>
      <c r="E104" s="40"/>
      <c r="F104" s="41"/>
      <c r="G104" s="31"/>
      <c r="H104" s="32"/>
      <c r="I104" s="32"/>
      <c r="J104" s="159"/>
      <c r="K104" s="111"/>
      <c r="L104" s="111"/>
      <c r="M104" s="39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</row>
    <row r="105" spans="1:125" s="15" customFormat="1" ht="13.5" x14ac:dyDescent="0.2">
      <c r="B105" s="31"/>
      <c r="C105" s="31"/>
      <c r="D105" s="31"/>
      <c r="E105" s="42" t="s">
        <v>144</v>
      </c>
      <c r="F105" s="41"/>
      <c r="G105" s="31"/>
      <c r="H105" s="32"/>
      <c r="I105" s="32"/>
      <c r="J105" s="159"/>
      <c r="K105" s="111"/>
      <c r="L105" s="111"/>
      <c r="M105" s="39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</row>
    <row r="106" spans="1:125" s="18" customFormat="1" ht="13.5" x14ac:dyDescent="0.2">
      <c r="B106" s="28"/>
      <c r="C106" s="31"/>
      <c r="D106" s="31"/>
      <c r="E106" s="43" t="s">
        <v>145</v>
      </c>
      <c r="F106" s="41"/>
      <c r="G106" s="28"/>
      <c r="H106" s="29"/>
      <c r="I106" s="29"/>
      <c r="J106" s="160"/>
      <c r="K106" s="112"/>
      <c r="L106" s="112"/>
      <c r="M106" s="4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</row>
    <row r="107" spans="1:125" s="18" customFormat="1" ht="13.5" x14ac:dyDescent="0.2">
      <c r="B107" s="28"/>
      <c r="C107" s="31"/>
      <c r="D107" s="31"/>
      <c r="E107" s="40"/>
      <c r="F107" s="41" t="s">
        <v>142</v>
      </c>
      <c r="G107" s="28"/>
      <c r="H107" s="29"/>
      <c r="I107" s="29"/>
      <c r="J107" s="161"/>
      <c r="K107" s="113"/>
      <c r="L107" s="113"/>
      <c r="M107" s="4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</row>
    <row r="108" spans="1:125" s="15" customFormat="1" ht="13.5" x14ac:dyDescent="0.2">
      <c r="A108" s="16"/>
      <c r="B108" s="31"/>
      <c r="C108" s="31"/>
      <c r="D108" s="31"/>
      <c r="E108" s="31"/>
      <c r="F108" s="41" t="s">
        <v>172</v>
      </c>
      <c r="G108" s="32"/>
      <c r="H108" s="32"/>
      <c r="I108" s="32"/>
      <c r="J108" s="162"/>
      <c r="K108" s="114"/>
      <c r="L108" s="114"/>
      <c r="M108" s="39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</row>
    <row r="109" spans="1:125" s="21" customFormat="1" ht="12.75" customHeight="1" x14ac:dyDescent="0.3">
      <c r="A109" s="171" t="s">
        <v>194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45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</row>
    <row r="110" spans="1:125" s="21" customFormat="1" ht="31.5" customHeight="1" x14ac:dyDescent="0.3">
      <c r="A110" s="170" t="s">
        <v>327</v>
      </c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45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</row>
    <row r="111" spans="1:125" s="21" customFormat="1" ht="16.5" x14ac:dyDescent="0.3">
      <c r="A111" s="22"/>
      <c r="B111" s="46"/>
      <c r="C111" s="46"/>
      <c r="D111" s="46"/>
      <c r="E111" s="46"/>
      <c r="F111" s="23"/>
      <c r="G111" s="23"/>
      <c r="H111" s="166"/>
      <c r="I111" s="23"/>
      <c r="J111" s="163" t="s">
        <v>328</v>
      </c>
      <c r="K111" s="114"/>
      <c r="L111" s="114"/>
      <c r="M111" s="45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</row>
    <row r="112" spans="1:125" s="21" customFormat="1" ht="16.5" x14ac:dyDescent="0.3">
      <c r="A112" s="22"/>
      <c r="B112" s="46"/>
      <c r="C112" s="46"/>
      <c r="D112" s="46"/>
      <c r="E112" s="46"/>
      <c r="F112" s="23"/>
      <c r="G112" s="23"/>
      <c r="H112" s="166"/>
      <c r="I112" s="23"/>
      <c r="J112" s="164"/>
      <c r="K112" s="114"/>
      <c r="L112" s="114"/>
      <c r="M112" s="45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</row>
    <row r="113" spans="1:125" s="21" customFormat="1" ht="16.5" x14ac:dyDescent="0.3">
      <c r="A113" s="22"/>
      <c r="B113" s="46"/>
      <c r="C113" s="46"/>
      <c r="D113" s="46"/>
      <c r="E113" s="46"/>
      <c r="F113" s="23"/>
      <c r="G113" s="23"/>
      <c r="H113" s="166"/>
      <c r="I113" s="23"/>
      <c r="J113" s="163"/>
      <c r="K113" s="114"/>
      <c r="L113" s="114"/>
      <c r="M113" s="45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</row>
  </sheetData>
  <autoFilter ref="A9:L101"/>
  <mergeCells count="21">
    <mergeCell ref="B91:B92"/>
    <mergeCell ref="B87:B90"/>
    <mergeCell ref="A87:A101"/>
    <mergeCell ref="B83:B86"/>
    <mergeCell ref="A83:A86"/>
    <mergeCell ref="A110:L110"/>
    <mergeCell ref="A109:L109"/>
    <mergeCell ref="A2:L2"/>
    <mergeCell ref="B10:B64"/>
    <mergeCell ref="B68:B77"/>
    <mergeCell ref="C6:E6"/>
    <mergeCell ref="A3:L3"/>
    <mergeCell ref="A5:L5"/>
    <mergeCell ref="A4:L4"/>
    <mergeCell ref="B78:B82"/>
    <mergeCell ref="H83:I83"/>
    <mergeCell ref="A102:J102"/>
    <mergeCell ref="A10:A82"/>
    <mergeCell ref="A6:B7"/>
    <mergeCell ref="H68:I68"/>
    <mergeCell ref="B93:B101"/>
  </mergeCells>
  <pageMargins left="0.19685039370078741" right="0.19685039370078741" top="0.19685039370078741" bottom="0.19685039370078741" header="0.51181102362204722" footer="0.51181102362204722"/>
  <pageSetup paperSize="9" scale="8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PRP </vt:lpstr>
      <vt:lpstr>'PRP '!Podrucje_ispisa</vt:lpstr>
    </vt:vector>
  </TitlesOfParts>
  <Company>Lucija &amp; 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Josip Kastmilr</cp:lastModifiedBy>
  <cp:lastPrinted>2019-08-16T17:35:12Z</cp:lastPrinted>
  <dcterms:created xsi:type="dcterms:W3CDTF">2013-10-05T20:47:52Z</dcterms:created>
  <dcterms:modified xsi:type="dcterms:W3CDTF">2019-08-19T13:55:39Z</dcterms:modified>
</cp:coreProperties>
</file>